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300" windowWidth="12120" windowHeight="8325" tabRatio="655"/>
  </bookViews>
  <sheets>
    <sheet name="Sales Data" sheetId="13" r:id="rId1"/>
    <sheet name="Food &amp; Bev Sales Data" sheetId="2" r:id="rId2"/>
    <sheet name="Food &amp; Bev Sales PivotTable" sheetId="12" r:id="rId3"/>
    <sheet name="Employees Data" sheetId="3" r:id="rId4"/>
    <sheet name="Employees PivotTable" sheetId="9" r:id="rId5"/>
    <sheet name="Product Sales Data" sheetId="5" r:id="rId6"/>
    <sheet name="Product Sales PivotTable" sheetId="10" r:id="rId7"/>
    <sheet name="Order Data" sheetId="7" r:id="rId8"/>
    <sheet name="Order Data PivotTable" sheetId="14" r:id="rId9"/>
  </sheets>
  <calcPr calcId="125725"/>
  <pivotCaches>
    <pivotCache cacheId="2" r:id="rId10"/>
    <pivotCache cacheId="3" r:id="rId11"/>
    <pivotCache cacheId="4" r:id="rId12"/>
    <pivotCache cacheId="5" r:id="rId13"/>
  </pivotCaches>
</workbook>
</file>

<file path=xl/calcChain.xml><?xml version="1.0" encoding="utf-8"?>
<calcChain xmlns="http://schemas.openxmlformats.org/spreadsheetml/2006/main">
  <c r="E239" i="13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G920" i="5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F30" i="3"/>
  <c r="C30"/>
  <c r="F29"/>
  <c r="C29"/>
  <c r="F28"/>
  <c r="C28"/>
  <c r="F27"/>
  <c r="C27"/>
  <c r="F26"/>
  <c r="C26"/>
  <c r="F25"/>
  <c r="C25"/>
  <c r="F24"/>
  <c r="C24"/>
  <c r="F23"/>
  <c r="E23"/>
  <c r="C23"/>
  <c r="E22"/>
  <c r="F22" s="1"/>
  <c r="C22"/>
  <c r="F21"/>
  <c r="E21"/>
  <c r="C21"/>
  <c r="E20"/>
  <c r="F20" s="1"/>
  <c r="C20"/>
  <c r="F19"/>
  <c r="E19"/>
  <c r="C19"/>
  <c r="E18"/>
  <c r="F18" s="1"/>
  <c r="C18"/>
  <c r="F17"/>
  <c r="E17"/>
  <c r="C17"/>
  <c r="E16"/>
  <c r="F16" s="1"/>
  <c r="C16"/>
  <c r="F15"/>
  <c r="E15"/>
  <c r="C15"/>
  <c r="E14"/>
  <c r="F14" s="1"/>
  <c r="C14"/>
  <c r="F13"/>
  <c r="E13"/>
  <c r="C13"/>
  <c r="E12"/>
  <c r="F12" s="1"/>
  <c r="C12"/>
  <c r="F11"/>
  <c r="E11"/>
  <c r="C11"/>
  <c r="E10"/>
  <c r="F10" s="1"/>
  <c r="C10"/>
  <c r="F9"/>
  <c r="E9"/>
  <c r="C9"/>
  <c r="E8"/>
  <c r="F8" s="1"/>
  <c r="C8"/>
  <c r="F7"/>
  <c r="E7"/>
  <c r="C7"/>
  <c r="E6"/>
  <c r="F6" s="1"/>
  <c r="C6"/>
  <c r="F5"/>
  <c r="E5"/>
  <c r="C5"/>
  <c r="E4"/>
  <c r="F4" s="1"/>
  <c r="C4"/>
  <c r="F3"/>
  <c r="E3"/>
  <c r="C3"/>
</calcChain>
</file>

<file path=xl/sharedStrings.xml><?xml version="1.0" encoding="utf-8"?>
<sst xmlns="http://schemas.openxmlformats.org/spreadsheetml/2006/main" count="5552" uniqueCount="328">
  <si>
    <t>January-June Sales</t>
  </si>
  <si>
    <t>Date</t>
  </si>
  <si>
    <t>Product</t>
  </si>
  <si>
    <t>First Name</t>
  </si>
  <si>
    <t>Last Name</t>
  </si>
  <si>
    <t>Salesperson</t>
  </si>
  <si>
    <t>Sales</t>
  </si>
  <si>
    <t>Region</t>
  </si>
  <si>
    <t>Training</t>
  </si>
  <si>
    <t>Kelly</t>
  </si>
  <si>
    <t>Feldman</t>
  </si>
  <si>
    <t>West</t>
  </si>
  <si>
    <t>Support</t>
  </si>
  <si>
    <t>Regina</t>
  </si>
  <si>
    <t>Markus</t>
  </si>
  <si>
    <t>Courseware</t>
  </si>
  <si>
    <t>William</t>
  </si>
  <si>
    <t>Roberts</t>
  </si>
  <si>
    <t>North</t>
  </si>
  <si>
    <t>Barbara</t>
  </si>
  <si>
    <t>Walker</t>
  </si>
  <si>
    <t>East</t>
  </si>
  <si>
    <t>Susan</t>
  </si>
  <si>
    <t>Jones</t>
  </si>
  <si>
    <t>Nathan</t>
  </si>
  <si>
    <t>Johnson</t>
  </si>
  <si>
    <t>Food and Beverage Sales</t>
  </si>
  <si>
    <t>Category</t>
  </si>
  <si>
    <t>Quarter</t>
  </si>
  <si>
    <t>Beverages</t>
  </si>
  <si>
    <t>Chai</t>
  </si>
  <si>
    <t>Qtr 1</t>
  </si>
  <si>
    <t>Qtr 2</t>
  </si>
  <si>
    <t>Qtr 3</t>
  </si>
  <si>
    <t>Qtr 4</t>
  </si>
  <si>
    <t>Chang</t>
  </si>
  <si>
    <t>Chartreuse verte</t>
  </si>
  <si>
    <t>Côte de Blaye</t>
  </si>
  <si>
    <t>Guaraná Fantástica</t>
  </si>
  <si>
    <t>Ipoh Coffee</t>
  </si>
  <si>
    <t>Lakkalikööri</t>
  </si>
  <si>
    <t>Laughing Lumberjack Lager</t>
  </si>
  <si>
    <t>Outback Lager</t>
  </si>
  <si>
    <t>Rhönbräu Klosterbier</t>
  </si>
  <si>
    <t>Sasquatch Ale</t>
  </si>
  <si>
    <t>Steeleye Stout</t>
  </si>
  <si>
    <t>Condiments</t>
  </si>
  <si>
    <t>Aniseed Syrup</t>
  </si>
  <si>
    <t>Chef Anton's Cajun Seasoning</t>
  </si>
  <si>
    <t>Chef Anton's Gumbo Mix</t>
  </si>
  <si>
    <t>Genen Shouyu</t>
  </si>
  <si>
    <t>Grandma's Boysenberry Spread</t>
  </si>
  <si>
    <t>Gula Malacca</t>
  </si>
  <si>
    <t>Louisiana Fiery Hot Pepper Sauce</t>
  </si>
  <si>
    <t>Louisiana Hot Spiced Okra</t>
  </si>
  <si>
    <t>Northwoods Cranberry Sauce</t>
  </si>
  <si>
    <t>Original Frankfurter grüne Soße</t>
  </si>
  <si>
    <t>Sirop d'érable</t>
  </si>
  <si>
    <t>Vegie-spread</t>
  </si>
  <si>
    <t>Confections</t>
  </si>
  <si>
    <t>Chocolade</t>
  </si>
  <si>
    <t>Gumbär Gummibärchen</t>
  </si>
  <si>
    <t>Maxilaku</t>
  </si>
  <si>
    <t>NuNuCa Nuß-Nougat-Creme</t>
  </si>
  <si>
    <t>Pavlova</t>
  </si>
  <si>
    <t>Schoggi Schokolade</t>
  </si>
  <si>
    <t>Scottish Longbreads</t>
  </si>
  <si>
    <t>Sir Rodney's Marmalade</t>
  </si>
  <si>
    <t>Sir Rodney's Scones</t>
  </si>
  <si>
    <t>Tarte au sucre</t>
  </si>
  <si>
    <t>Teatime Chocolate Biscuits</t>
  </si>
  <si>
    <t>Valkoinen suklaa</t>
  </si>
  <si>
    <t>Zaanse koeken</t>
  </si>
  <si>
    <t>Dairy Products</t>
  </si>
  <si>
    <t>Camembert Pierrot</t>
  </si>
  <si>
    <t>Fløtemysost</t>
  </si>
  <si>
    <t>Geitost</t>
  </si>
  <si>
    <t>Gorgonzola Telino</t>
  </si>
  <si>
    <t>Gudbrandsdalsost</t>
  </si>
  <si>
    <t>Mascarpone Fabioli</t>
  </si>
  <si>
    <t>Mozzarella di Giovanni</t>
  </si>
  <si>
    <t>Queso Cabrales</t>
  </si>
  <si>
    <t>Queso Manchego La Pastora</t>
  </si>
  <si>
    <t>Raclette Courdavault</t>
  </si>
  <si>
    <t>Grains/Cereals</t>
  </si>
  <si>
    <t>Filo Mix</t>
  </si>
  <si>
    <t>Gnocchi di nonna Alice</t>
  </si>
  <si>
    <t>Gustaf's Knäckebröd</t>
  </si>
  <si>
    <t>Ravioli Angelo</t>
  </si>
  <si>
    <t>Singaporean Hokkien Fried Mee</t>
  </si>
  <si>
    <t>Tunnbröd</t>
  </si>
  <si>
    <t>Wimmers gute Semmelknödel</t>
  </si>
  <si>
    <t>Meat/Poultry</t>
  </si>
  <si>
    <t>Alice Mutton</t>
  </si>
  <si>
    <t>Mishi Kobe Niku</t>
  </si>
  <si>
    <t>Pâté chinois</t>
  </si>
  <si>
    <t>Perth Pasties</t>
  </si>
  <si>
    <t>Thüringer Rostbratwurst</t>
  </si>
  <si>
    <t>Tourtière</t>
  </si>
  <si>
    <t>Produce</t>
  </si>
  <si>
    <t>Longlife Tofu</t>
  </si>
  <si>
    <t>Manjimup Dried Apples</t>
  </si>
  <si>
    <t>Rössle Sauerkraut</t>
  </si>
  <si>
    <t>Tofu</t>
  </si>
  <si>
    <t>Uncle Bob's Organic Dried Pears</t>
  </si>
  <si>
    <t>Seafood</t>
  </si>
  <si>
    <t>Boston Crab Meat</t>
  </si>
  <si>
    <t>Carnarvon Tigers</t>
  </si>
  <si>
    <t>Escargots de Bourgogne</t>
  </si>
  <si>
    <t>Gravad lax</t>
  </si>
  <si>
    <t>Ikura</t>
  </si>
  <si>
    <t>Inlagd Sill</t>
  </si>
  <si>
    <t>Jack's New England Clam Chowder</t>
  </si>
  <si>
    <t>Konbu</t>
  </si>
  <si>
    <t>Nord-Ost Matjeshering</t>
  </si>
  <si>
    <t>Röd Kaviar</t>
  </si>
  <si>
    <t>Røgede sild</t>
  </si>
  <si>
    <t>Spegesild</t>
  </si>
  <si>
    <t>qtr 4</t>
  </si>
  <si>
    <t>Employee Directory</t>
  </si>
  <si>
    <t>Employee Name</t>
  </si>
  <si>
    <t>Department</t>
  </si>
  <si>
    <t>Start Date</t>
  </si>
  <si>
    <t>Years Employed</t>
  </si>
  <si>
    <t>State</t>
  </si>
  <si>
    <t>Salary</t>
  </si>
  <si>
    <t>Ronald</t>
  </si>
  <si>
    <t>Quinn</t>
  </si>
  <si>
    <t>Personnel</t>
  </si>
  <si>
    <t>WI</t>
  </si>
  <si>
    <t>Karen</t>
  </si>
  <si>
    <t>Morrison</t>
  </si>
  <si>
    <t>Engineering</t>
  </si>
  <si>
    <t>IL</t>
  </si>
  <si>
    <t>Frank</t>
  </si>
  <si>
    <t>Marks</t>
  </si>
  <si>
    <t>OH</t>
  </si>
  <si>
    <t>Robert</t>
  </si>
  <si>
    <t>Pickell</t>
  </si>
  <si>
    <t>Accounting</t>
  </si>
  <si>
    <t>VA</t>
  </si>
  <si>
    <t>Cheng-Jen</t>
  </si>
  <si>
    <t>Choi</t>
  </si>
  <si>
    <t>NC</t>
  </si>
  <si>
    <t>Marvin</t>
  </si>
  <si>
    <t>Lee</t>
  </si>
  <si>
    <t>FL</t>
  </si>
  <si>
    <t>Mary</t>
  </si>
  <si>
    <t>Hoffmann</t>
  </si>
  <si>
    <t>Edith</t>
  </si>
  <si>
    <t>Acosta</t>
  </si>
  <si>
    <t>Ralph</t>
  </si>
  <si>
    <t>Edwards</t>
  </si>
  <si>
    <t>Tina</t>
  </si>
  <si>
    <t>VanDusen</t>
  </si>
  <si>
    <t>Michael</t>
  </si>
  <si>
    <t>Duran</t>
  </si>
  <si>
    <t>Allan</t>
  </si>
  <si>
    <t>Abernathy</t>
  </si>
  <si>
    <t>Jori</t>
  </si>
  <si>
    <t>Erickson</t>
  </si>
  <si>
    <t>David</t>
  </si>
  <si>
    <t>Anderson</t>
  </si>
  <si>
    <t>Marketing</t>
  </si>
  <si>
    <t>Kurt</t>
  </si>
  <si>
    <t>Campbell</t>
  </si>
  <si>
    <t>Sheldon</t>
  </si>
  <si>
    <t>Luka</t>
  </si>
  <si>
    <t>Steven</t>
  </si>
  <si>
    <t>Mary Ellen</t>
  </si>
  <si>
    <t>Woods</t>
  </si>
  <si>
    <t>Thomas</t>
  </si>
  <si>
    <t>Rick</t>
  </si>
  <si>
    <t>Monika</t>
  </si>
  <si>
    <t>Poirier</t>
  </si>
  <si>
    <t>Creed</t>
  </si>
  <si>
    <t>Nuckles</t>
  </si>
  <si>
    <t xml:space="preserve">Shelby </t>
  </si>
  <si>
    <t>Oliver</t>
  </si>
  <si>
    <t>Jean</t>
  </si>
  <si>
    <t>Beth</t>
  </si>
  <si>
    <t>Davidson</t>
  </si>
  <si>
    <t>Greg</t>
  </si>
  <si>
    <t>Moore</t>
  </si>
  <si>
    <t>Sabrina</t>
  </si>
  <si>
    <t>Watson</t>
  </si>
  <si>
    <t>Hank</t>
  </si>
  <si>
    <t>Lowery</t>
  </si>
  <si>
    <t>Sum of Salary</t>
  </si>
  <si>
    <t>Lee, Marvin</t>
  </si>
  <si>
    <t>Luka, Sheldon</t>
  </si>
  <si>
    <t>Abernathy, Allan</t>
  </si>
  <si>
    <t>Acosta, Edith</t>
  </si>
  <si>
    <t>Morrison, Karen</t>
  </si>
  <si>
    <t xml:space="preserve">Oliver, Shelby </t>
  </si>
  <si>
    <t>Poirier, Monika</t>
  </si>
  <si>
    <t>Woods, Mary Ellen</t>
  </si>
  <si>
    <t>Anderson, David</t>
  </si>
  <si>
    <t>Campbell, Kurt</t>
  </si>
  <si>
    <t>Choi, Cheng-Jen</t>
  </si>
  <si>
    <t>Davidson, Beth</t>
  </si>
  <si>
    <t>Edwards, Ralph</t>
  </si>
  <si>
    <t>Erickson, Jori</t>
  </si>
  <si>
    <t>Johnson, Thomas</t>
  </si>
  <si>
    <t>Marks, Frank</t>
  </si>
  <si>
    <t>Watson, Sabrina</t>
  </si>
  <si>
    <t>Johnson, Steven</t>
  </si>
  <si>
    <t>Jones, Rick</t>
  </si>
  <si>
    <t>Lowery, Hank</t>
  </si>
  <si>
    <t>Moore, Greg</t>
  </si>
  <si>
    <t>Nuckles, Creed</t>
  </si>
  <si>
    <t>Pickell, Robert</t>
  </si>
  <si>
    <t>VanDusen, Tina</t>
  </si>
  <si>
    <t>Walker, Jean</t>
  </si>
  <si>
    <t>Duran, Michael</t>
  </si>
  <si>
    <t>Hoffmann, Mary</t>
  </si>
  <si>
    <t>Quinn, Ronald</t>
  </si>
  <si>
    <t>Grand Total</t>
  </si>
  <si>
    <t>Product Sales with Customer and Quarter Detail</t>
  </si>
  <si>
    <t>Customer Name</t>
  </si>
  <si>
    <t>1st Quarter</t>
  </si>
  <si>
    <t>2nd Quarter</t>
  </si>
  <si>
    <t>3rd Quarter</t>
  </si>
  <si>
    <t>4th Quarter</t>
  </si>
  <si>
    <t>Total</t>
  </si>
  <si>
    <t>ALFKI</t>
  </si>
  <si>
    <t>BOTTM</t>
  </si>
  <si>
    <t>ERNSH</t>
  </si>
  <si>
    <t>LINOD</t>
  </si>
  <si>
    <t>QUICK</t>
  </si>
  <si>
    <t>VAFFE</t>
  </si>
  <si>
    <t>ANTON</t>
  </si>
  <si>
    <t>BERGS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</si>
  <si>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</si>
  <si>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</si>
  <si>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</si>
  <si>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</si>
  <si>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</si>
  <si>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</si>
  <si>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</si>
  <si>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</si>
  <si>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</si>
  <si>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</si>
  <si>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</si>
  <si>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SAVEA</t>
  </si>
  <si>
    <t>TRAIH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</si>
  <si>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</si>
  <si>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</si>
  <si>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</si>
  <si>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</si>
  <si>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</si>
  <si>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</si>
  <si>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</si>
  <si>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</si>
  <si>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</si>
  <si>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</si>
  <si>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</si>
  <si>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</si>
  <si>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BLONP</t>
  </si>
  <si>
    <t>FOLIG</t>
  </si>
  <si>
    <t>HANAR</t>
  </si>
  <si>
    <t>HUNGO</t>
  </si>
  <si>
    <t>LETSS</t>
  </si>
  <si>
    <t>SANTG</t>
  </si>
  <si>
    <t>SPLIR</t>
  </si>
  <si>
    <t>WELLI</t>
  </si>
  <si>
    <t>DUMON</t>
  </si>
  <si>
    <t>LAMAI</t>
  </si>
  <si>
    <t>NORTS</t>
  </si>
  <si>
    <t>PRINI</t>
  </si>
  <si>
    <t>TORTU</t>
  </si>
  <si>
    <t>CONSH</t>
  </si>
  <si>
    <t>FOLKO</t>
  </si>
  <si>
    <t>VICTE</t>
  </si>
  <si>
    <t>WANDK</t>
  </si>
  <si>
    <t>WHITC</t>
  </si>
  <si>
    <t>BLAUS</t>
  </si>
  <si>
    <t>QUEDE</t>
  </si>
  <si>
    <t>EASTC</t>
  </si>
  <si>
    <t>TRADH</t>
  </si>
  <si>
    <t>THEBI</t>
  </si>
  <si>
    <t>GREAL</t>
  </si>
  <si>
    <t>RATTC</t>
  </si>
  <si>
    <t>SIMOB</t>
  </si>
  <si>
    <t>OLDWO</t>
  </si>
  <si>
    <t>LAUGB</t>
  </si>
  <si>
    <t>REGGC</t>
  </si>
  <si>
    <t>TOMSP</t>
  </si>
  <si>
    <t>VINET</t>
  </si>
  <si>
    <t>HUNGC</t>
  </si>
  <si>
    <t>ISLAT</t>
  </si>
  <si>
    <t>COMMI</t>
  </si>
  <si>
    <t>GALED</t>
  </si>
  <si>
    <t>SUPRD</t>
  </si>
  <si>
    <t>CACTU</t>
  </si>
  <si>
    <t>PICCO</t>
  </si>
  <si>
    <t>SEVES</t>
  </si>
  <si>
    <t>KOENE</t>
  </si>
  <si>
    <t>WILMK</t>
  </si>
  <si>
    <t>MAISD</t>
  </si>
  <si>
    <t>THECR</t>
  </si>
  <si>
    <t>GROSR</t>
  </si>
  <si>
    <t>LONEP</t>
  </si>
  <si>
    <t>MORGK</t>
  </si>
  <si>
    <t>FRANR</t>
  </si>
  <si>
    <t>LILAS</t>
  </si>
  <si>
    <t>SPECD</t>
  </si>
  <si>
    <t>DRACD</t>
  </si>
  <si>
    <t>OCEAN</t>
  </si>
  <si>
    <t>GODOS</t>
  </si>
  <si>
    <t>BOLID</t>
  </si>
  <si>
    <t>Values</t>
  </si>
  <si>
    <t>Row Labels</t>
  </si>
  <si>
    <t>Sum of 1st Quarter</t>
  </si>
  <si>
    <t>Sum of 2nd Quarter</t>
  </si>
  <si>
    <t>Sum of 3rd Quarter</t>
  </si>
  <si>
    <t>Sum of 4th Quarter</t>
  </si>
  <si>
    <t>Country</t>
  </si>
  <si>
    <t>Order Date</t>
  </si>
  <si>
    <t>OrderID</t>
  </si>
  <si>
    <t>Order Amount</t>
  </si>
  <si>
    <t>UK</t>
  </si>
  <si>
    <t>USA</t>
  </si>
  <si>
    <t>Shepherd</t>
  </si>
  <si>
    <t>Buchanan</t>
  </si>
  <si>
    <t>Tinsley</t>
  </si>
  <si>
    <t>King</t>
  </si>
  <si>
    <t>Sum of Sales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</si>
</sst>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mm/dd/yy;@"/>
    <numFmt numFmtId="165" formatCode="&quot;$&quot;#,##0.00"/>
    <numFmt numFmtId="166" formatCode="_(&quot;$&quot;* #,##0_);_(&quot;$&quot;* \(#,##0\);_(&quot;$&quot;* &quot;-&quot;??_);_(@_)"/>
    <numFmt numFmtId="167" formatCode="0.0"/>
    <numFmt numFmtId="168" formatCode="&quot;$&quot;#,##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NumberFormat="1" applyFont="1"/>
    <xf numFmtId="0" fontId="2" fillId="0" borderId="0" xfId="0" applyFont="1"/>
    <xf numFmtId="5" fontId="2" fillId="0" borderId="0" xfId="1" applyNumberFormat="1" applyFont="1"/>
    <xf numFmtId="164" fontId="3" fillId="0" borderId="0" xfId="0" applyNumberFormat="1" applyFont="1"/>
    <xf numFmtId="0" fontId="3" fillId="0" borderId="0" xfId="0" applyFont="1"/>
    <xf numFmtId="5" fontId="3" fillId="0" borderId="0" xfId="1" applyNumberFormat="1" applyFont="1"/>
    <xf numFmtId="0" fontId="4" fillId="0" borderId="0" xfId="0" applyFont="1"/>
    <xf numFmtId="0" fontId="0" fillId="0" borderId="0" xfId="0" applyFill="1"/>
    <xf numFmtId="0" fontId="5" fillId="0" borderId="2" xfId="0" applyFont="1" applyFill="1" applyBorder="1"/>
    <xf numFmtId="0" fontId="0" fillId="2" borderId="2" xfId="0" applyFont="1" applyFill="1" applyBorder="1"/>
    <xf numFmtId="165" fontId="0" fillId="2" borderId="2" xfId="0" applyNumberFormat="1" applyFont="1" applyFill="1" applyBorder="1"/>
    <xf numFmtId="0" fontId="0" fillId="0" borderId="2" xfId="0" applyFont="1" applyFill="1" applyBorder="1"/>
    <xf numFmtId="165" fontId="0" fillId="0" borderId="2" xfId="0" applyNumberFormat="1" applyFont="1" applyFill="1" applyBorder="1"/>
    <xf numFmtId="0" fontId="0" fillId="0" borderId="3" xfId="0" applyFont="1" applyFill="1" applyBorder="1"/>
    <xf numFmtId="165" fontId="0" fillId="0" borderId="3" xfId="0" applyNumberFormat="1" applyFont="1" applyFill="1" applyBorder="1"/>
    <xf numFmtId="0" fontId="0" fillId="0" borderId="0" xfId="0" applyFo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66" fontId="2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4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" applyNumberFormat="1" applyFont="1" applyFill="1" applyBorder="1" applyAlignment="1"/>
    <xf numFmtId="14" fontId="0" fillId="0" borderId="0" xfId="0" applyNumberFormat="1" applyFont="1"/>
    <xf numFmtId="0" fontId="0" fillId="0" borderId="0" xfId="0" applyFont="1" applyAlignment="1">
      <alignment horizontal="center"/>
    </xf>
    <xf numFmtId="168" fontId="0" fillId="0" borderId="0" xfId="0" applyNumberFormat="1"/>
    <xf numFmtId="44" fontId="4" fillId="0" borderId="0" xfId="1" applyFont="1"/>
    <xf numFmtId="44" fontId="4" fillId="0" borderId="0" xfId="0" applyNumberFormat="1" applyFont="1"/>
    <xf numFmtId="0" fontId="0" fillId="0" borderId="0" xfId="0" applyAlignment="1">
      <alignment horizontal="left"/>
    </xf>
    <xf numFmtId="165" fontId="0" fillId="0" borderId="0" xfId="0" applyNumberFormat="1"/>
    <xf numFmtId="0" fontId="3" fillId="0" borderId="0" xfId="0" quotePrefix="1" applyNumberFormat="1" applyFont="1"/>
    <xf numFmtId="14" fontId="3" fillId="0" borderId="0" xfId="0" applyNumberFormat="1" applyFont="1"/>
    <xf numFmtId="7" fontId="3" fillId="0" borderId="0" xfId="0" applyNumberFormat="1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4" fontId="2" fillId="0" borderId="0" xfId="1" applyFont="1"/>
    <xf numFmtId="0" fontId="5" fillId="0" borderId="0" xfId="0" applyFont="1"/>
    <xf numFmtId="0" fontId="5" fillId="0" borderId="0" xfId="0" quotePrefix="1" applyFo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  <xf numFmtId="0" fontId="7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6"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168" formatCode="&quot;$&quot;#,##0"/>
    </dxf>
    <dxf>
      <numFmt numFmtId="168" formatCode="&quot;$&quot;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9595.535352430554" createdVersion="3" refreshedVersion="3" minRefreshableVersion="3" recordCount="28">
  <cacheSource type="worksheet">
    <worksheetSource ref="A2:H30" sheet="Employees Data"/>
  </cacheSource>
  <cacheFields count="8">
    <cacheField name="First Name" numFmtId="0">
      <sharedItems/>
    </cacheField>
    <cacheField name="Last Name" numFmtId="0">
      <sharedItems/>
    </cacheField>
    <cacheField name="Employee Name" numFmtId="0">
      <sharedItems count="28">
        <s v="Quinn, Ronald"/>
        <s v="Morrison, Karen"/>
        <s v="Marks, Frank"/>
        <s v="Pickell, Robert"/>
        <s v="Choi, Cheng-Jen"/>
        <s v="Lee, Marvin"/>
        <s v="Hoffmann, Mary"/>
        <s v="Acosta, Edith"/>
        <s v="Edwards, Ralph"/>
        <s v="VanDusen, Tina"/>
        <s v="Duran, Michael"/>
        <s v="Abernathy, Allan"/>
        <s v="Erickson, Jori"/>
        <s v="Anderson, David"/>
        <s v="Campbell, Kurt"/>
        <s v="Luka, Sheldon"/>
        <s v="Johnson, Steven"/>
        <s v="Woods, Mary Ellen"/>
        <s v="Johnson, Thomas"/>
        <s v="Jones, Rick"/>
        <s v="Poirier, Monika"/>
        <s v="Nuckles, Creed"/>
        <s v="Oliver, Shelby "/>
        <s v="Walker, Jean"/>
        <s v="Davidson, Beth"/>
        <s v="Moore, Greg"/>
        <s v="Watson, Sabrina"/>
        <s v="Lowery, Hank"/>
      </sharedItems>
    </cacheField>
    <cacheField name="Department" numFmtId="0">
      <sharedItems/>
    </cacheField>
    <cacheField name="Start Date" numFmtId="14">
      <sharedItems containsSemiMixedTypes="0" containsNonDate="0" containsDate="1" containsString="0" minDate="1981-02-14T00:00:00" maxDate="2005-05-14T00:00:00"/>
    </cacheField>
    <cacheField name="Years Employed" numFmtId="167">
      <sharedItems containsSemiMixedTypes="0" containsString="0" containsNumber="1" minValue="3.0425625586631062" maxValue="27.30009680523845"/>
    </cacheField>
    <cacheField name="State" numFmtId="0">
      <sharedItems count="6">
        <s v="WI"/>
        <s v="IL"/>
        <s v="OH"/>
        <s v="VA"/>
        <s v="NC"/>
        <s v="FL"/>
      </sharedItems>
    </cacheField>
    <cacheField name="Salary" numFmtId="166">
      <sharedItems containsSemiMixedTypes="0" containsString="0" containsNumber="1" containsInteger="1" minValue="24497" maxValue="80555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39595.538104861109" createdVersion="3" refreshedVersion="3" minRefreshableVersion="3" recordCount="918">
  <cacheSource type="worksheet">
    <worksheetSource ref="A2:G920" sheet="Product Sales Data"/>
  </cacheSource>
  <cacheFields count="7">
    <cacheField name="Product" numFmtId="0">
      <sharedItems count="75">
        <s v="Aniseed Syrup"/>
        <s v="Boston Crab Meat"/>
        <s v="Camembert Pierrot"/>
        <s v="Carnarvon Tigers"/>
        <s v="Chai"/>
        <s v="Chang"/>
        <s v="Chartreuse verte"/>
        <s v="Chef Anton's Cajun Seasoning"/>
        <s v="Chef Anton's Gumbo Mix"/>
        <s v="Chocolade"/>
        <s v="Côte de Blaye"/>
        <s v="Escargots de Bourgogne"/>
        <s v="Filo Mix"/>
        <s v="Geitost"/>
        <s v="Genen Shouyu"/>
        <s v="Gnocchi di nonna Alice"/>
        <s v="Gorgonzola Telino"/>
        <s v="Grandma's Boysenberry Spread"/>
        <s v="Gravad lax"/>
        <s v="Guaraná Fantástica"/>
        <s v="Gudbrandsdalsost"/>
        <s v="Gula Malacca"/>
        <s v="Gumbär Gummibärchen"/>
        <s v="Gustaf's Knäckebröd"/>
        <s v="Ikura"/>
        <s v="Inlagd Sill"/>
        <s v="Ipoh Coffee"/>
        <s v="Jack's New England Clam Chowder"/>
        <s v="Konbu"/>
        <s v="Lakkalikööri"/>
        <s v="Laughing Lumberjack Lager"/>
        <s v="Longlife Tofu"/>
        <s v="Louisiana Fiery Hot Pepper Sauce"/>
        <s v="Louisiana Hot Spiced Okra"/>
        <s v="Manjimup Dried Apples"/>
        <s v="Mascarpone Fabioli"/>
        <s v="Maxilaku"/>
        <s v="Mishi Kobe Niku"/>
        <s v="Mozzarella di Giovanni"/>
        <s v="Nord-Ost Matjeshering"/>
        <s v="Northwoods Cranberry Sauce"/>
        <s v="NuNuCa Nuß-Nougat-Creme"/>
        <s v="Original Frankfurter grüne Soße"/>
        <s v="Outback Lager"/>
        <s v="Pâté chinois"/>
        <s v="Pavlova"/>
        <s v="Perth Pasties"/>
        <s v="Queso Cabrales"/>
        <s v="Queso Manchego La Pastora"/>
        <s v="Raclette Courdavault"/>
        <s v="Ravioli Angelo"/>
        <s v="Rhönbräu Klosterbier"/>
        <s v="Röd Kaviar"/>
        <s v="Røgede sild"/>
        <s v="Rössle Sauerkraut"/>
        <s v="Sasquatch Ale"/>
        <s v="Schoggi Schokolade"/>
        <s v="Scottish Longbreads"/>
        <s v="Singaporean Hokkien Fried Mee"/>
        <s v="Sir Rodney's Marmalade"/>
        <s v="Sir Rodney's Scones"/>
        <s v="Sirop d'érable"/>
        <s v="Spegesild"/>
        <s v="Steeleye Stout"/>
        <s v="Tarte au sucre"/>
        <s v="Teatime Chocolate Biscuits"/>
        <s v="Thüringer Rostbratwurst"/>
        <s v="Tofu"/>
        <s v="Tourtière"/>
        <s v="Tunnbröd"/>
        <s v="Uncle Bob's Organic Dried Pears"/>
        <s v="Valkoinen suklaa"/>
        <s v="Vegie-spread"/>
        <s v="Wimmers gute Semmelknödel"/>
        <s v="Zaanse koeken"/>
      </sharedItems>
    </cacheField>
    <cacheField name="Customer Name" numFmtId="0">
      <sharedItems/>
    </cacheField>
    <cacheField name="1st Quarter" numFmtId="44">
      <sharedItems containsSemiMixedTypes="0" containsString="0" containsNumber="1" minValue="0" maxValue="10540"/>
    </cacheField>
    <cacheField name="2nd Quarter" numFmtId="44">
      <sharedItems containsSemiMixedTypes="0" containsString="0" containsNumber="1" minValue="0" maxValue="7905"/>
    </cacheField>
    <cacheField name="3rd Quarter" numFmtId="44">
      <sharedItems containsSemiMixedTypes="0" containsString="0" containsNumber="1" minValue="0" maxValue="4456.4399999999996"/>
    </cacheField>
    <cacheField name="4th Quarter" numFmtId="44">
      <sharedItems containsSemiMixedTypes="0" containsString="0" containsNumber="1" minValue="0" maxValue="6042"/>
    </cacheField>
    <cacheField name="Total" numFmtId="44">
      <sharedItems containsSemiMixedTypes="0" containsString="0" containsNumber="1" minValue="4.8" maxValue="10540"/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uthor" refreshedDate="39624.621774768515" createdVersion="3" refreshedVersion="3" minRefreshableVersion="3" recordCount="287">
  <cacheSource type="worksheet">
    <worksheetSource ref="A2:D289" sheet="Food &amp; Bev Sales Data"/>
  </cacheSource>
  <cacheFields count="4">
    <cacheField name="Category" numFmtId="0">
      <sharedItems count="8">
        <s v="Beverages"/>
        <s v="Condiments"/>
        <s v="Confections"/>
        <s v="Dairy Products"/>
        <s v="Grains/Cereals"/>
        <s v="Meat/Poultry"/>
        <s v="Produce"/>
        <s v="Seafood"/>
      </sharedItems>
    </cacheField>
    <cacheField name="Product" numFmtId="0">
      <sharedItems/>
    </cacheField>
    <cacheField name="Sales" numFmtId="165">
      <sharedItems containsSemiMixedTypes="0" containsString="0" containsNumber="1" minValue="1" maxValue="25127.360000000001"/>
    </cacheField>
    <cacheField name="Quarter" numFmtId="0">
      <sharedItems count="4">
        <s v="Qtr 1"/>
        <s v="Qtr 2"/>
        <s v="Qtr 3"/>
        <s v="Qtr 4"/>
      </sharedItems>
    </cacheField>
  </cacheFields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Author" refreshedDate="39769.53377037037" createdVersion="3" refreshedVersion="3" minRefreshableVersion="3" recordCount="799">
  <cacheSource type="worksheet">
    <worksheetSource ref="A1:E800" sheet="Order Data"/>
  </cacheSource>
  <cacheFields count="5">
    <cacheField name="Country" numFmtId="0">
      <sharedItems/>
    </cacheField>
    <cacheField name="Salesperson" numFmtId="0">
      <sharedItems count="9">
        <s v="Lowery"/>
        <s v="Nuckles"/>
        <s v="Shepherd"/>
        <s v="Johnson"/>
        <s v="Buchanan"/>
        <s v="Oliver"/>
        <s v="Tinsley"/>
        <s v="Walker"/>
        <s v="King"/>
      </sharedItems>
    </cacheField>
    <cacheField name="Order Date" numFmtId="14">
      <sharedItems containsSemiMixedTypes="0" containsNonDate="0" containsDate="1" containsString="0" minDate="2004-07-10T00:00:00" maxDate="2008-05-02T00:00:00" count="768">
        <d v="2006-07-10T00:00:00"/>
        <d v="2006-07-11T00:00:00"/>
        <d v="2006-07-12T00:00:00"/>
        <d v="2006-07-15T00:00:00"/>
        <d v="2006-07-16T00:00:00"/>
        <d v="2006-07-17T00:00:00"/>
        <d v="2006-07-22T00:00:00"/>
        <d v="2006-07-23T00:00:00"/>
        <d v="2006-07-25T00:00:00"/>
        <d v="2006-07-29T00:00:00"/>
        <d v="2006-07-30T00:00:00"/>
        <d v="2006-07-31T00:00:00"/>
        <d v="2006-08-02T00:00:00"/>
        <d v="2006-08-06T00:00:00"/>
        <d v="2006-08-09T00:00:00"/>
        <d v="2006-08-12T00:00:00"/>
        <d v="2006-08-13T00:00:00"/>
        <d v="2006-08-14T00:00:00"/>
        <d v="2006-08-16T00:00:00"/>
        <d v="2006-08-21T00:00:00"/>
        <d v="2006-08-23T00:00:00"/>
        <d v="2006-08-26T00:00:00"/>
        <d v="2006-08-27T00:00:00"/>
        <d v="2006-08-28T00:00:00"/>
        <d v="2006-08-30T00:00:00"/>
        <d v="2006-09-02T00:00:00"/>
        <d v="2006-09-03T00:00:00"/>
        <d v="2006-09-04T00:00:00"/>
        <d v="2006-09-05T00:00:00"/>
        <d v="2006-09-10T00:00:00"/>
        <d v="2006-09-11T00:00:00"/>
        <d v="2006-09-12T00:00:00"/>
        <d v="2006-09-13T00:00:00"/>
        <d v="2006-09-17T00:00:00"/>
        <d v="2006-09-18T00:00:00"/>
        <d v="2006-09-23T00:00:00"/>
        <d v="2006-09-24T00:00:00"/>
        <d v="2006-09-25T00:00:00"/>
        <d v="2006-09-26T00:00:00"/>
        <d v="2006-09-27T00:00:00"/>
        <d v="2006-10-03T00:00:00"/>
        <d v="2006-10-04T00:00:00"/>
        <d v="2006-10-08T00:00:00"/>
        <d v="2006-10-09T00:00:00"/>
        <d v="2006-10-10T00:00:00"/>
        <d v="2006-10-11T00:00:00"/>
        <d v="2006-10-14T00:00:00"/>
        <d v="2006-10-17T00:00:00"/>
        <d v="2006-10-18T00:00:00"/>
        <d v="2006-10-21T00:00:00"/>
        <d v="2006-10-23T00:00:00"/>
        <d v="2006-10-24T00:00:00"/>
        <d v="2006-10-25T00:00:00"/>
        <d v="2006-10-28T00:00:00"/>
        <d v="2006-10-29T00:00:00"/>
        <d v="2006-11-04T00:00:00"/>
        <d v="2006-11-05T00:00:00"/>
        <d v="2006-11-06T00:00:00"/>
        <d v="2006-11-08T00:00:00"/>
        <d v="2006-11-11T00:00:00"/>
        <d v="2006-11-15T00:00:00"/>
        <d v="2006-11-18T00:00:00"/>
        <d v="2006-11-20T00:00:00"/>
        <d v="2006-11-25T00:00:00"/>
        <d v="2006-11-26T00:00:00"/>
        <d v="2006-11-27T00:00:00"/>
        <d v="2006-11-28T00:00:00"/>
        <d v="2006-12-02T00:00:00"/>
        <d v="2006-12-03T00:00:00"/>
        <d v="2006-12-04T00:00:00"/>
        <d v="2006-12-09T00:00:00"/>
        <d v="2006-12-11T00:00:00"/>
        <d v="2006-12-13T00:00:00"/>
        <d v="2006-12-16T00:00:00"/>
        <d v="2006-12-18T00:00:00"/>
        <d v="2006-12-19T00:00:00"/>
        <d v="2006-12-20T00:00:00"/>
        <d v="2006-12-23T00:00:00"/>
        <d v="2006-12-24T00:00:00"/>
        <d v="2006-12-25T00:00:00"/>
        <d v="2006-12-26T00:00:00"/>
        <d v="2006-12-27T00:00:00"/>
        <d v="2006-12-30T00:00:00"/>
        <d v="2006-12-31T00:00:00"/>
        <d v="2007-01-01T00:00:00"/>
        <d v="2007-01-02T00:00:00"/>
        <d v="2007-01-03T00:00:00"/>
        <d v="2007-01-06T00:00:00"/>
        <d v="2007-01-08T00:00:00"/>
        <d v="2007-01-09T00:00:00"/>
        <d v="2007-01-10T00:00:00"/>
        <d v="2007-01-13T00:00:00"/>
        <d v="2007-01-14T00:00:00"/>
        <d v="2007-01-15T00:00:00"/>
        <d v="2007-01-16T00:00:00"/>
        <d v="2007-01-17T00:00:00"/>
        <d v="2007-01-21T00:00:00"/>
        <d v="2007-01-22T00:00:00"/>
        <d v="2007-01-24T00:00:00"/>
        <d v="2007-01-27T00:00:00"/>
        <d v="2007-01-28T00:00:00"/>
        <d v="2007-01-30T00:00:00"/>
        <d v="2007-01-31T00:00:00"/>
        <d v="2007-02-03T00:00:00"/>
        <d v="2007-02-04T00:00:00"/>
        <d v="2007-02-06T00:00:00"/>
        <d v="2007-02-07T00:00:00"/>
        <d v="2007-02-10T00:00:00"/>
        <d v="2007-02-11T00:00:00"/>
        <d v="2007-02-12T00:00:00"/>
        <d v="2007-02-13T00:00:00"/>
        <d v="2007-02-14T00:00:00"/>
        <d v="2007-02-18T00:00:00"/>
        <d v="2007-02-19T00:00:00"/>
        <d v="2007-02-20T00:00:00"/>
        <d v="2007-02-21T00:00:00"/>
        <d v="2007-02-24T00:00:00"/>
        <d v="2007-02-25T00:00:00"/>
        <d v="2007-02-26T00:00:00"/>
        <d v="2007-02-27T00:00:00"/>
        <d v="2007-02-28T00:00:00"/>
        <d v="2007-03-03T00:00:00"/>
        <d v="2007-03-04T00:00:00"/>
        <d v="2007-03-05T00:00:00"/>
        <d v="2007-03-06T00:00:00"/>
        <d v="2007-03-07T00:00:00"/>
        <d v="2007-03-11T00:00:00"/>
        <d v="2007-03-12T00:00:00"/>
        <d v="2007-03-13T00:00:00"/>
        <d v="2007-03-14T00:00:00"/>
        <d v="2007-03-18T00:00:00"/>
        <d v="2007-03-19T00:00:00"/>
        <d v="2007-03-21T00:00:00"/>
        <d v="2007-03-24T00:00:00"/>
        <d v="2007-03-25T00:00:00"/>
        <d v="2007-03-26T00:00:00"/>
        <d v="2007-03-28T00:00:00"/>
        <d v="2007-03-31T00:00:00"/>
        <d v="2007-04-01T00:00:00"/>
        <d v="2007-04-02T00:00:00"/>
        <d v="2007-04-03T00:00:00"/>
        <d v="2007-04-04T00:00:00"/>
        <d v="2007-04-07T00:00:00"/>
        <d v="2007-04-08T00:00:00"/>
        <d v="2007-04-09T00:00:00"/>
        <d v="2007-04-10T00:00:00"/>
        <d v="2007-04-11T00:00:00"/>
        <d v="2007-04-16T00:00:00"/>
        <d v="2007-04-17T00:00:00"/>
        <d v="2007-04-18T00:00:00"/>
        <d v="2007-04-21T00:00:00"/>
        <d v="2007-04-22T00:00:00"/>
        <d v="2007-04-24T00:00:00"/>
        <d v="2007-04-25T00:00:00"/>
        <d v="2007-04-28T00:00:00"/>
        <d v="2007-04-29T00:00:00"/>
        <d v="2007-05-01T00:00:00"/>
        <d v="2007-05-02T00:00:00"/>
        <d v="2007-05-05T00:00:00"/>
        <d v="2007-05-06T00:00:00"/>
        <d v="2007-05-07T00:00:00"/>
        <d v="2007-05-09T00:00:00"/>
        <d v="2007-05-12T00:00:00"/>
        <d v="2007-05-13T00:00:00"/>
        <d v="2007-05-14T00:00:00"/>
        <d v="2007-05-15T00:00:00"/>
        <d v="2007-05-16T00:00:00"/>
        <d v="2007-05-19T00:00:00"/>
        <d v="2007-05-21T00:00:00"/>
        <d v="2007-05-22T00:00:00"/>
        <d v="2007-05-23T00:00:00"/>
        <d v="2007-05-26T00:00:00"/>
        <d v="2007-05-27T00:00:00"/>
        <d v="2007-05-29T00:00:00"/>
        <d v="2007-05-30T00:00:00"/>
        <d v="2007-06-02T00:00:00"/>
        <d v="2007-06-03T00:00:00"/>
        <d v="2007-06-04T00:00:00"/>
        <d v="2007-06-05T00:00:00"/>
        <d v="2007-06-06T00:00:00"/>
        <d v="2007-06-09T00:00:00"/>
        <d v="2007-06-10T00:00:00"/>
        <d v="2007-06-12T00:00:00"/>
        <d v="2007-06-13T00:00:00"/>
        <d v="2007-06-16T00:00:00"/>
        <d v="2007-06-17T00:00:00"/>
        <d v="2007-06-18T00:00:00"/>
        <d v="2007-06-19T00:00:00"/>
        <d v="2007-06-20T00:00:00"/>
        <d v="2007-06-24T00:00:00"/>
        <d v="2007-06-25T00:00:00"/>
        <d v="2007-06-26T00:00:00"/>
        <d v="2007-06-30T00:00:00"/>
        <d v="2007-07-01T00:00:00"/>
        <d v="2007-07-02T00:00:00"/>
        <d v="2007-07-04T00:00:00"/>
        <d v="2007-07-09T00:00:00"/>
        <d v="2007-07-10T00:00:00"/>
        <d v="2007-07-11T00:00:00"/>
        <d v="2007-07-14T00:00:00"/>
        <d v="2007-07-16T00:00:00"/>
        <d v="2007-07-18T00:00:00"/>
        <d v="2007-07-21T00:00:00"/>
        <d v="2007-07-22T00:00:00"/>
        <d v="2007-07-25T00:00:00"/>
        <d v="2007-07-29T00:00:00"/>
        <d v="2007-07-30T00:00:00"/>
        <d v="2007-07-31T00:00:00"/>
        <d v="2007-08-01T00:00:00"/>
        <d v="2007-08-04T00:00:00"/>
        <d v="2007-08-05T00:00:00"/>
        <d v="2007-08-06T00:00:00"/>
        <d v="2007-08-07T00:00:00"/>
        <d v="2007-08-08T00:00:00"/>
        <d v="2007-08-11T00:00:00"/>
        <d v="2007-08-12T00:00:00"/>
        <d v="2007-08-13T00:00:00"/>
        <d v="2007-08-14T00:00:00"/>
        <d v="2007-08-15T00:00:00"/>
        <d v="2007-08-18T00:00:00"/>
        <d v="2007-08-19T00:00:00"/>
        <d v="2007-08-20T00:00:00"/>
        <d v="2007-08-21T00:00:00"/>
        <d v="2007-08-26T00:00:00"/>
        <d v="2007-08-27T00:00:00"/>
        <d v="2007-08-28T00:00:00"/>
        <d v="2007-08-29T00:00:00"/>
        <d v="2007-09-01T00:00:00"/>
        <d v="2007-09-02T00:00:00"/>
        <d v="2007-09-03T00:00:00"/>
        <d v="2007-09-05T00:00:00"/>
        <d v="2007-09-08T00:00:00"/>
        <d v="2007-09-09T00:00:00"/>
        <d v="2007-09-10T00:00:00"/>
        <d v="2007-09-11T00:00:00"/>
        <d v="2007-09-15T00:00:00"/>
        <d v="2007-09-17T00:00:00"/>
        <d v="2007-09-18T00:00:00"/>
        <d v="2007-09-19T00:00:00"/>
        <d v="2007-09-22T00:00:00"/>
        <d v="2007-09-23T00:00:00"/>
        <d v="2007-09-24T00:00:00"/>
        <d v="2007-09-26T00:00:00"/>
        <d v="2007-09-29T00:00:00"/>
        <d v="2007-09-30T00:00:00"/>
        <d v="2007-10-01T00:00:00"/>
        <d v="2007-10-03T00:00:00"/>
        <d v="2007-10-07T00:00:00"/>
        <d v="2007-10-08T00:00:00"/>
        <d v="2007-10-09T00:00:00"/>
        <d v="2007-10-10T00:00:00"/>
        <d v="2007-10-13T00:00:00"/>
        <d v="2007-10-14T00:00:00"/>
        <d v="2007-10-15T00:00:00"/>
        <d v="2007-10-16T00:00:00"/>
        <d v="2007-10-17T00:00:00"/>
        <d v="2007-10-20T00:00:00"/>
        <d v="2007-10-21T00:00:00"/>
        <d v="2007-10-22T00:00:00"/>
        <d v="2007-10-23T00:00:00"/>
        <d v="2007-10-24T00:00:00"/>
        <d v="2007-10-27T00:00:00"/>
        <d v="2007-10-29T00:00:00"/>
        <d v="2007-10-30T00:00:00"/>
        <d v="2007-10-31T00:00:00"/>
        <d v="2007-11-04T00:00:00"/>
        <d v="2007-11-05T00:00:00"/>
        <d v="2007-11-07T00:00:00"/>
        <d v="2007-11-10T00:00:00"/>
        <d v="2007-11-11T00:00:00"/>
        <d v="2007-11-12T00:00:00"/>
        <d v="2007-11-14T00:00:00"/>
        <d v="2007-11-17T00:00:00"/>
        <d v="2007-11-18T00:00:00"/>
        <d v="2007-11-20T00:00:00"/>
        <d v="2007-11-21T00:00:00"/>
        <d v="2007-11-24T00:00:00"/>
        <d v="2007-11-25T00:00:00"/>
        <d v="2007-11-26T00:00:00"/>
        <d v="2007-11-27T00:00:00"/>
        <d v="2007-11-28T00:00:00"/>
        <d v="2007-12-02T00:00:00"/>
        <d v="2007-12-03T00:00:00"/>
        <d v="2007-12-04T00:00:00"/>
        <d v="2007-12-05T00:00:00"/>
        <d v="2007-12-08T00:00:00"/>
        <d v="2007-12-09T00:00:00"/>
        <d v="2007-12-10T00:00:00"/>
        <d v="2007-12-12T00:00:00"/>
        <d v="2007-12-15T00:00:00"/>
        <d v="2007-12-16T00:00:00"/>
        <d v="2007-12-17T00:00:00"/>
        <d v="2007-12-18T00:00:00"/>
        <d v="2007-12-19T00:00:00"/>
        <d v="2007-12-22T00:00:00"/>
        <d v="2007-12-23T00:00:00"/>
        <d v="2007-12-24T00:00:00"/>
        <d v="2007-12-25T00:00:00"/>
        <d v="2007-12-26T00:00:00"/>
        <d v="2007-12-31T00:00:00"/>
        <d v="2008-01-01T00:00:00"/>
        <d v="2008-01-02T00:00:00"/>
        <d v="2008-01-05T00:00:00"/>
        <d v="2008-01-06T00:00:00"/>
        <d v="2008-01-07T00:00:00"/>
        <d v="2008-01-08T00:00:00"/>
        <d v="2008-01-09T00:00:00"/>
        <d v="2008-01-12T00:00:00"/>
        <d v="2008-01-13T00:00:00"/>
        <d v="2008-01-14T00:00:00"/>
        <d v="2008-01-15T00:00:00"/>
        <d v="2008-01-16T00:00:00"/>
        <d v="2008-01-19T00:00:00"/>
        <d v="2008-01-20T00:00:00"/>
        <d v="2008-01-21T00:00:00"/>
        <d v="2008-01-22T00:00:00"/>
        <d v="2008-01-23T00:00:00"/>
        <d v="2008-01-26T00:00:00"/>
        <d v="2008-01-29T00:00:00"/>
        <d v="2008-01-30T00:00:00"/>
        <d v="2008-02-02T00:00:00"/>
        <d v="2008-02-03T00:00:00"/>
        <d v="2008-02-04T00:00:00"/>
        <d v="2008-02-05T00:00:00"/>
        <d v="2008-02-06T00:00:00"/>
        <d v="2008-02-09T00:00:00"/>
        <d v="2008-02-10T00:00:00"/>
        <d v="2008-02-11T00:00:00"/>
        <d v="2008-02-12T00:00:00"/>
        <d v="2008-02-13T00:00:00"/>
        <d v="2008-02-16T00:00:00"/>
        <d v="2008-02-17T00:00:00"/>
        <d v="2008-02-18T00:00:00"/>
        <d v="2008-02-19T00:00:00"/>
        <d v="2008-02-20T00:00:00"/>
        <d v="2008-02-23T00:00:00"/>
        <d v="2008-02-25T00:00:00"/>
        <d v="2008-02-26T00:00:00"/>
        <d v="2008-02-27T00:00:00"/>
        <d v="2008-03-02T00:00:00"/>
        <d v="2008-03-03T00:00:00"/>
        <d v="2008-03-04T00:00:00"/>
        <d v="2008-03-05T00:00:00"/>
        <d v="2008-03-06T00:00:00"/>
        <d v="2008-03-09T00:00:00"/>
        <d v="2008-03-10T00:00:00"/>
        <d v="2008-03-11T00:00:00"/>
        <d v="2008-03-12T00:00:00"/>
        <d v="2008-03-13T00:00:00"/>
        <d v="2008-03-16T00:00:00"/>
        <d v="2008-03-17T00:00:00"/>
        <d v="2008-03-18T00:00:00"/>
        <d v="2008-03-19T00:00:00"/>
        <d v="2008-03-20T00:00:00"/>
        <d v="2008-03-23T00:00:00"/>
        <d v="2008-03-24T00:00:00"/>
        <d v="2008-03-25T00:00:00"/>
        <d v="2008-03-26T00:00:00"/>
        <d v="2008-03-27T00:00:00"/>
        <d v="2008-03-30T00:00:00"/>
        <d v="2008-03-31T00:00:00"/>
        <d v="2008-04-01T00:00:00"/>
        <d v="2008-04-02T00:00:00"/>
        <d v="2008-04-03T00:00:00"/>
        <d v="2008-04-06T00:00:00"/>
        <d v="2008-04-07T00:00:00"/>
        <d v="2008-04-08T00:00:00"/>
        <d v="2008-04-09T00:00:00"/>
        <d v="2008-04-10T00:00:00"/>
        <d v="2008-04-13T00:00:00"/>
        <d v="2008-04-14T00:00:00"/>
        <d v="2008-04-15T00:00:00"/>
        <d v="2008-04-16T00:00:00"/>
        <d v="2008-04-17T00:00:00"/>
        <d v="2008-04-20T00:00:00"/>
        <d v="2008-04-21T00:00:00"/>
        <d v="2008-04-22T00:00:00"/>
        <d v="2008-04-23T00:00:00"/>
        <d v="2008-04-24T00:00:00"/>
        <d v="2008-04-27T00:00:00"/>
        <d v="2008-04-28T00:00:00"/>
        <d v="2008-04-29T00:00:00"/>
        <d v="2008-04-30T00:00:00"/>
        <d v="2008-05-01T00:00:00"/>
        <d v="2005-02-07T00:00:00" u="1"/>
        <d v="2005-05-29T00:00:00" u="1"/>
        <d v="2005-09-11T00:00:00" u="1"/>
        <d v="2006-01-02T00:00:00" u="1"/>
        <d v="2006-04-24T00:00:00" u="1"/>
        <d v="2005-01-21T00:00:00" u="1"/>
        <d v="2005-03-12T00:00:00" u="1"/>
        <d v="2005-10-16T00:00:00" u="1"/>
        <d v="2004-09-04T00:00:00" u="1"/>
        <d v="2004-12-26T00:00:00" u="1"/>
        <d v="2005-02-26T00:00:00" u="1"/>
        <d v="2005-04-17T00:00:00" u="1"/>
        <d v="2005-09-30T00:00:00" u="1"/>
        <d v="2005-11-21T00:00:00" u="1"/>
        <d v="2006-01-21T00:00:00" u="1"/>
        <d v="2006-03-12T00:00:00" u="1"/>
        <d v="2004-10-09T00:00:00" u="1"/>
        <d v="2005-03-31T00:00:00" u="1"/>
        <d v="2005-05-22T00:00:00" u="1"/>
        <d v="2005-12-26T00:00:00" u="1"/>
        <d v="2006-02-26T00:00:00" u="1"/>
        <d v="2006-04-17T00:00:00" u="1"/>
        <d v="2004-09-23T00:00:00" u="1"/>
        <d v="2005-01-14T00:00:00" u="1"/>
        <d v="2005-03-05T00:00:00" u="1"/>
        <d v="2005-08-18T00:00:00" u="1"/>
        <d v="2005-10-09T00:00:00" u="1"/>
        <d v="2006-03-31T00:00:00" u="1"/>
        <d v="2004-10-28T00:00:00" u="1"/>
        <d v="2004-12-19T00:00:00" u="1"/>
        <d v="2005-02-19T00:00:00" u="1"/>
        <d v="2005-04-10T00:00:00" u="1"/>
        <d v="2005-09-23T00:00:00" u="1"/>
        <d v="2005-11-14T00:00:00" u="1"/>
        <d v="2006-01-14T00:00:00" u="1"/>
        <d v="2006-03-05T00:00:00" u="1"/>
        <d v="2005-03-24T00:00:00" u="1"/>
        <d v="2005-05-15T00:00:00" u="1"/>
        <d v="2005-12-19T00:00:00" u="1"/>
        <d v="2006-02-19T00:00:00" u="1"/>
        <d v="2006-04-10T00:00:00" u="1"/>
        <d v="2004-07-25T00:00:00" u="1"/>
        <d v="2005-04-29T00:00:00" u="1"/>
        <d v="2005-06-20T00:00:00" u="1"/>
        <d v="2005-08-11T00:00:00" u="1"/>
        <d v="2006-03-24T00:00:00" u="1"/>
        <d v="2004-08-30T00:00:00" u="1"/>
        <d v="2004-10-21T00:00:00" u="1"/>
        <d v="2005-02-12T00:00:00" u="1"/>
        <d v="2005-04-03T00:00:00" u="1"/>
        <d v="2005-07-25T00:00:00" u="1"/>
        <d v="2005-11-07T00:00:00" u="1"/>
        <d v="2006-01-07T00:00:00" u="1"/>
        <d v="2006-04-29T00:00:00" u="1"/>
        <d v="2004-11-26T00:00:00" u="1"/>
        <d v="2005-10-21T00:00:00" u="1"/>
        <d v="2005-12-12T00:00:00" u="1"/>
        <d v="2006-02-12T00:00:00" u="1"/>
        <d v="2006-04-03T00:00:00" u="1"/>
        <d v="2004-12-31T00:00:00" u="1"/>
        <d v="2005-04-22T00:00:00" u="1"/>
        <d v="2005-06-13T00:00:00" u="1"/>
        <d v="2005-08-04T00:00:00" u="1"/>
        <d v="2005-11-26T00:00:00" u="1"/>
        <d v="2006-01-26T00:00:00" u="1"/>
        <d v="2006-03-17T00:00:00" u="1"/>
        <d v="2004-08-23T00:00:00" u="1"/>
        <d v="2004-10-14T00:00:00" u="1"/>
        <d v="2005-05-27T00:00:00" u="1"/>
        <d v="2005-07-18T00:00:00" u="1"/>
        <d v="2005-09-09T00:00:00" u="1"/>
        <d v="2005-12-31T00:00:00" u="1"/>
        <d v="2006-04-22T00:00:00" u="1"/>
        <d v="2005-05-01T00:00:00" u="1"/>
        <d v="2005-10-14T00:00:00" u="1"/>
        <d v="2005-12-05T00:00:00" u="1"/>
        <d v="2006-02-05T00:00:00" u="1"/>
        <d v="2004-07-11T00:00:00" u="1"/>
        <d v="2004-09-02T00:00:00" u="1"/>
        <d v="2004-12-24T00:00:00" u="1"/>
        <d v="2005-02-24T00:00:00" u="1"/>
        <d v="2005-06-06T00:00:00" u="1"/>
        <d v="2006-01-19T00:00:00" u="1"/>
        <d v="2006-03-10T00:00:00" u="1"/>
        <d v="2006-05-01T00:00:00" u="1"/>
        <d v="2004-08-16T00:00:00" u="1"/>
        <d v="2005-07-11T00:00:00" u="1"/>
        <d v="2005-09-02T00:00:00" u="1"/>
        <d v="2005-12-24T00:00:00" u="1"/>
        <d v="2006-04-15T00:00:00" u="1"/>
        <d v="2004-07-30T00:00:00" u="1"/>
        <d v="2005-03-03T00:00:00" u="1"/>
        <d v="2005-06-25T00:00:00" u="1"/>
        <d v="2005-10-07T00:00:00" u="1"/>
        <d v="2005-04-08T00:00:00" u="1"/>
        <d v="2005-07-30T00:00:00" u="1"/>
        <d v="2005-11-12T00:00:00" u="1"/>
        <d v="2006-01-12T00:00:00" u="1"/>
        <d v="2006-03-03T00:00:00" u="1"/>
        <d v="2004-08-09T00:00:00" u="1"/>
        <d v="2005-01-31T00:00:00" u="1"/>
        <d v="2005-05-13T00:00:00" u="1"/>
        <d v="2005-07-04T00:00:00" u="1"/>
        <d v="2005-12-17T00:00:00" u="1"/>
        <d v="2006-02-17T00:00:00" u="1"/>
        <d v="2006-04-08T00:00:00" u="1"/>
        <d v="2004-07-23T00:00:00" u="1"/>
        <d v="2004-11-05T00:00:00" u="1"/>
        <d v="2005-06-18T00:00:00" u="1"/>
        <d v="2004-08-28T00:00:00" u="1"/>
        <d v="2005-02-10T00:00:00" u="1"/>
        <d v="2005-04-01T00:00:00" u="1"/>
        <d v="2005-11-05T00:00:00" u="1"/>
        <d v="2006-01-05T00:00:00" u="1"/>
        <d v="2006-04-27T00:00:00" u="1"/>
        <d v="2004-08-02T00:00:00" u="1"/>
        <d v="2005-01-24T00:00:00" u="1"/>
        <d v="2005-05-06T00:00:00" u="1"/>
        <d v="2005-08-28T00:00:00" u="1"/>
        <d v="2005-12-10T00:00:00" u="1"/>
        <d v="2006-02-10T00:00:00" u="1"/>
        <d v="2006-04-01T00:00:00" u="1"/>
        <d v="2004-07-16T00:00:00" u="1"/>
        <d v="2005-11-24T00:00:00" u="1"/>
        <d v="2004-08-21T00:00:00" u="1"/>
        <d v="2004-12-03T00:00:00" u="1"/>
        <d v="2005-02-03T00:00:00" u="1"/>
        <d v="2005-07-16T00:00:00" u="1"/>
        <d v="2006-04-20T00:00:00" u="1"/>
        <d v="2004-09-26T00:00:00" u="1"/>
        <d v="2005-01-17T00:00:00" u="1"/>
        <d v="2005-06-30T00:00:00" u="1"/>
        <d v="2005-08-21T00:00:00" u="1"/>
        <d v="2005-12-03T00:00:00" u="1"/>
        <d v="2006-02-03T00:00:00" u="1"/>
        <d v="2005-06-04T00:00:00" u="1"/>
        <d v="2005-09-26T00:00:00" u="1"/>
        <d v="2005-11-17T00:00:00" u="1"/>
        <d v="2004-08-14T00:00:00" u="1"/>
        <d v="2005-07-09T00:00:00" u="1"/>
        <d v="2005-10-31T00:00:00" u="1"/>
        <d v="2005-12-22T00:00:00" u="1"/>
        <d v="2006-04-13T00:00:00" u="1"/>
        <d v="2005-01-10T00:00:00" u="1"/>
        <d v="2005-08-14T00:00:00" u="1"/>
        <d v="2006-03-27T00:00:00" u="1"/>
        <d v="2004-10-24T00:00:00" u="1"/>
        <d v="2005-09-19T00:00:00" u="1"/>
        <d v="2005-11-10T00:00:00" u="1"/>
        <d v="2005-07-02T00:00:00" u="1"/>
        <d v="2005-10-24T00:00:00" u="1"/>
        <d v="2005-12-15T00:00:00" u="1"/>
        <d v="2006-04-06T00:00:00" u="1"/>
        <d v="2004-09-12T00:00:00" u="1"/>
        <d v="2005-01-03T00:00:00" u="1"/>
        <d v="2005-04-25T00:00:00" u="1"/>
        <d v="2005-06-16T00:00:00" u="1"/>
        <d v="2005-08-07T00:00:00" u="1"/>
        <d v="2006-01-29T00:00:00" u="1"/>
        <d v="2006-03-20T00:00:00" u="1"/>
        <d v="2004-08-26T00:00:00" u="1"/>
        <d v="2004-10-17T00:00:00" u="1"/>
        <d v="2005-05-30T00:00:00" u="1"/>
        <d v="2005-07-21T00:00:00" u="1"/>
        <d v="2005-01-22T00:00:00" u="1"/>
        <d v="2005-03-13T00:00:00" u="1"/>
        <d v="2005-08-26T00:00:00" u="1"/>
        <d v="2005-10-17T00:00:00" u="1"/>
        <d v="2005-12-08T00:00:00" u="1"/>
        <d v="2004-09-05T00:00:00" u="1"/>
        <d v="2004-12-27T00:00:00" u="1"/>
        <d v="2005-02-27T00:00:00" u="1"/>
        <d v="2005-04-18T00:00:00" u="1"/>
        <d v="2005-06-09T00:00:00" u="1"/>
        <d v="2006-01-22T00:00:00" u="1"/>
        <d v="2006-03-13T00:00:00" u="1"/>
        <d v="2004-10-10T00:00:00" u="1"/>
        <d v="2005-05-23T00:00:00" u="1"/>
        <d v="2005-07-14T00:00:00" u="1"/>
        <d v="2005-09-05T00:00:00" u="1"/>
        <d v="2006-02-27T00:00:00" u="1"/>
        <d v="2004-09-24T00:00:00" u="1"/>
        <d v="2004-11-15T00:00:00" u="1"/>
        <d v="2005-01-15T00:00:00" u="1"/>
        <d v="2005-03-06T00:00:00" u="1"/>
        <d v="2005-08-19T00:00:00" u="1"/>
        <d v="2005-10-10T00:00:00" u="1"/>
        <d v="2004-10-29T00:00:00" u="1"/>
        <d v="2004-12-20T00:00:00" u="1"/>
        <d v="2005-02-20T00:00:00" u="1"/>
        <d v="2005-04-11T00:00:00" u="1"/>
        <d v="2005-06-02T00:00:00" u="1"/>
        <d v="2005-09-24T00:00:00" u="1"/>
        <d v="2006-01-15T00:00:00" u="1"/>
        <d v="2006-03-06T00:00:00" u="1"/>
        <d v="2004-08-12T00:00:00" u="1"/>
        <d v="2004-10-03T00:00:00" u="1"/>
        <d v="2005-03-25T00:00:00" u="1"/>
        <d v="2005-05-16T00:00:00" u="1"/>
        <d v="2005-10-29T00:00:00" u="1"/>
        <d v="2006-02-20T00:00:00" u="1"/>
        <d v="2004-09-17T00:00:00" u="1"/>
        <d v="2004-11-08T00:00:00" u="1"/>
        <d v="2005-01-08T00:00:00" u="1"/>
        <d v="2005-08-12T00:00:00" u="1"/>
        <d v="2005-10-03T00:00:00" u="1"/>
        <d v="2006-03-25T00:00:00" u="1"/>
        <d v="2004-12-13T00:00:00" u="1"/>
        <d v="2005-02-13T00:00:00" u="1"/>
        <d v="2005-04-04T00:00:00" u="1"/>
        <d v="2005-09-17T00:00:00" u="1"/>
        <d v="2006-01-08T00:00:00" u="1"/>
        <d v="2006-04-30T00:00:00" u="1"/>
        <d v="2004-11-27T00:00:00" u="1"/>
        <d v="2005-01-27T00:00:00" u="1"/>
        <d v="2005-03-18T00:00:00" u="1"/>
        <d v="2005-05-09T00:00:00" u="1"/>
        <d v="2005-10-22T00:00:00" u="1"/>
        <d v="2006-02-13T00:00:00" u="1"/>
        <d v="2004-09-10T00:00:00" u="1"/>
        <d v="2005-01-01T00:00:00" u="1"/>
        <d v="2005-08-05T00:00:00" u="1"/>
        <d v="2005-11-27T00:00:00" u="1"/>
        <d v="2006-03-18T00:00:00" u="1"/>
        <d v="2005-02-06T00:00:00" u="1"/>
        <d v="2005-09-10T00:00:00" u="1"/>
        <d v="2006-01-01T00:00:00" u="1"/>
        <d v="2006-04-23T00:00:00" u="1"/>
        <d v="2004-11-20T00:00:00" u="1"/>
        <d v="2005-03-11T00:00:00" u="1"/>
        <d v="2005-05-02T00:00:00" u="1"/>
        <d v="2005-10-15T00:00:00" u="1"/>
        <d v="2006-02-06T00:00:00" u="1"/>
        <d v="2004-07-12T00:00:00" u="1"/>
        <d v="2004-09-03T00:00:00" u="1"/>
        <d v="2004-12-25T00:00:00" u="1"/>
        <d v="2005-02-25T00:00:00" u="1"/>
        <d v="2005-04-16T00:00:00" u="1"/>
        <d v="2005-09-29T00:00:00" u="1"/>
        <d v="2005-11-20T00:00:00" u="1"/>
        <d v="2006-01-20T00:00:00" u="1"/>
        <d v="2006-03-11T00:00:00" u="1"/>
        <d v="2004-10-08T00:00:00" u="1"/>
        <d v="2005-05-21T00:00:00" u="1"/>
        <d v="2005-09-03T00:00:00" u="1"/>
        <d v="2005-12-25T00:00:00" u="1"/>
        <d v="2006-02-25T00:00:00" u="1"/>
        <d v="2006-04-16T00:00:00" u="1"/>
        <d v="2004-07-31T00:00:00" u="1"/>
        <d v="2005-01-13T00:00:00" u="1"/>
        <d v="2005-03-04T00:00:00" u="1"/>
        <d v="2005-06-26T00:00:00" u="1"/>
        <d v="2005-10-08T00:00:00" u="1"/>
        <d v="2006-03-30T00:00:00" u="1"/>
        <d v="2004-12-18T00:00:00" u="1"/>
        <d v="2005-02-18T00:00:00" u="1"/>
        <d v="2005-04-09T00:00:00" u="1"/>
        <d v="2005-07-31T00:00:00" u="1"/>
        <d v="2005-09-22T00:00:00" u="1"/>
        <d v="2006-01-13T00:00:00" u="1"/>
        <d v="2006-03-04T00:00:00" u="1"/>
        <d v="2005-05-14T00:00:00" u="1"/>
        <d v="2005-10-27T00:00:00" u="1"/>
        <d v="2005-12-18T00:00:00" u="1"/>
        <d v="2006-02-18T00:00:00" u="1"/>
        <d v="2006-04-09T00:00:00" u="1"/>
        <d v="2004-11-06T00:00:00" u="1"/>
        <d v="2005-01-06T00:00:00" u="1"/>
        <d v="2005-04-28T00:00:00" u="1"/>
        <d v="2005-06-19T00:00:00" u="1"/>
        <d v="2005-10-01T00:00:00" u="1"/>
        <d v="2006-03-23T00:00:00" u="1"/>
        <d v="2004-12-11T00:00:00" u="1"/>
        <d v="2005-02-11T00:00:00" u="1"/>
        <d v="2005-04-02T00:00:00" u="1"/>
        <d v="2005-09-15T00:00:00" u="1"/>
        <d v="2006-01-06T00:00:00" u="1"/>
        <d v="2006-04-28T00:00:00" u="1"/>
        <d v="2004-11-25T00:00:00" u="1"/>
        <d v="2005-05-07T00:00:00" u="1"/>
        <d v="2005-08-29T00:00:00" u="1"/>
        <d v="2005-10-20T00:00:00" u="1"/>
        <d v="2006-02-11T00:00:00" u="1"/>
        <d v="2006-04-02T00:00:00" u="1"/>
        <d v="2004-07-17T00:00:00" u="1"/>
        <d v="2004-12-30T00:00:00" u="1"/>
        <d v="2005-04-21T00:00:00" u="1"/>
        <d v="2005-06-12T00:00:00" u="1"/>
        <d v="2005-11-25T00:00:00" u="1"/>
        <d v="2006-03-16T00:00:00" u="1"/>
        <d v="2004-12-04T00:00:00" u="1"/>
        <d v="2005-02-04T00:00:00" u="1"/>
        <d v="2005-05-26T00:00:00" u="1"/>
        <d v="2005-09-08T00:00:00" u="1"/>
        <d v="2006-04-21T00:00:00" u="1"/>
        <d v="2004-09-27T00:00:00" u="1"/>
        <d v="2004-11-18T00:00:00" u="1"/>
        <d v="2005-10-13T00:00:00" u="1"/>
        <d v="2005-12-04T00:00:00" u="1"/>
        <d v="2006-02-04T00:00:00" u="1"/>
        <d v="2004-07-10T00:00:00" u="1"/>
        <d v="2004-12-23T00:00:00" u="1"/>
        <d v="2005-06-05T00:00:00" u="1"/>
        <d v="2005-11-18T00:00:00" u="1"/>
        <d v="2006-03-09T00:00:00" u="1"/>
        <d v="2005-03-28T00:00:00" u="1"/>
        <d v="2005-05-19T00:00:00" u="1"/>
        <d v="2005-07-10T00:00:00" u="1"/>
        <d v="2005-09-01T00:00:00" u="1"/>
        <d v="2005-12-23T00:00:00" u="1"/>
        <d v="2006-02-23T00:00:00" u="1"/>
        <d v="2006-04-14T00:00:00" u="1"/>
        <d v="2004-07-29T00:00:00" u="1"/>
        <d v="2004-11-11T00:00:00" u="1"/>
        <d v="2005-06-24T00:00:00" u="1"/>
        <d v="2005-08-15T00:00:00" u="1"/>
        <d v="2004-10-25T00:00:00" u="1"/>
        <d v="2004-12-16T00:00:00" u="1"/>
        <d v="2005-04-07T00:00:00" u="1"/>
        <d v="2005-07-29T00:00:00" u="1"/>
        <d v="2005-11-11T00:00:00" u="1"/>
        <d v="2006-03-02T00:00:00" u="1"/>
        <d v="2005-01-30T00:00:00" u="1"/>
        <d v="2005-03-21T00:00:00" u="1"/>
        <d v="2005-05-12T00:00:00" u="1"/>
        <d v="2005-12-16T00:00:00" u="1"/>
        <d v="2006-02-16T00:00:00" u="1"/>
        <d v="2006-04-07T00:00:00" u="1"/>
        <d v="2004-07-22T00:00:00" u="1"/>
        <d v="2004-09-13T00:00:00" u="1"/>
        <d v="2004-11-04T00:00:00" u="1"/>
        <d v="2005-06-17T00:00:00" u="1"/>
        <d v="2005-08-08T00:00:00" u="1"/>
        <d v="2006-01-30T00:00:00" u="1"/>
        <d v="2004-08-27T00:00:00" u="1"/>
        <d v="2004-10-18T00:00:00" u="1"/>
        <d v="2004-12-09T00:00:00" u="1"/>
        <d v="2005-07-22T00:00:00" u="1"/>
        <d v="2005-11-04T00:00:00" u="1"/>
        <d v="2005-03-14T00:00:00" u="1"/>
        <d v="2005-05-05T00:00:00" u="1"/>
        <d v="2005-08-27T00:00:00" u="1"/>
        <d v="2005-12-09T00:00:00" u="1"/>
        <d v="2006-02-09T00:00:00" u="1"/>
        <d v="2004-07-15T00:00:00" u="1"/>
        <d v="2005-02-28T00:00:00" u="1"/>
        <d v="2005-06-10T00:00:00" u="1"/>
        <d v="2005-08-01T00:00:00" u="1"/>
        <d v="2006-01-23T00:00:00" u="1"/>
        <d v="2004-10-11T00:00:00" u="1"/>
        <d v="2004-12-02T00:00:00" u="1"/>
        <d v="2004-09-25T00:00:00" u="1"/>
        <d v="2005-01-16T00:00:00" u="1"/>
        <d v="2005-03-07T00:00:00" u="1"/>
        <d v="2005-08-20T00:00:00" u="1"/>
        <d v="2005-12-02T00:00:00" u="1"/>
        <d v="2006-02-02T00:00:00" u="1"/>
        <d v="2005-02-21T00:00:00" u="1"/>
        <d v="2005-06-03T00:00:00" u="1"/>
        <d v="2006-01-16T00:00:00" u="1"/>
        <d v="2004-08-13T00:00:00" u="1"/>
        <d v="2004-10-04T00:00:00" u="1"/>
        <d v="2005-03-26T00:00:00" u="1"/>
        <d v="2005-10-30T00:00:00" u="1"/>
        <d v="2004-09-18T00:00:00" u="1"/>
        <d v="2005-01-09T00:00:00" u="1"/>
        <d v="2005-08-13T00:00:00" u="1"/>
        <d v="2006-03-26T00:00:00" u="1"/>
        <d v="2004-10-23T00:00:00" u="1"/>
        <d v="2005-02-14T00:00:00" u="1"/>
        <d v="2005-09-18T00:00:00" u="1"/>
        <d v="2006-01-09T00:00:00" u="1"/>
        <d v="2004-08-06T00:00:00" u="1"/>
        <d v="2004-11-28T00:00:00" u="1"/>
        <d v="2005-01-28T00:00:00" u="1"/>
        <d v="2005-03-19T00:00:00" u="1"/>
        <d v="2005-07-01T00:00:00" u="1"/>
        <d v="2005-10-23T00:00:00" u="1"/>
        <d v="2004-09-11T00:00:00" u="1"/>
        <d v="2005-01-02T00:00:00" u="1"/>
        <d v="2005-04-24T00:00:00" u="1"/>
        <d v="2005-08-06T00:00:00" u="1"/>
        <d v="2005-11-28T00:00:00" u="1"/>
        <d v="2006-03-19T00:00:00" u="1"/>
      </sharedItems>
    </cacheField>
    <cacheField name="OrderID" numFmtId="0">
      <sharedItems containsSemiMixedTypes="0" containsString="0" containsNumber="1" containsInteger="1" minValue="10248" maxValue="11057"/>
    </cacheField>
    <cacheField name="Order Amount" numFmtId="7">
      <sharedItems containsSemiMixedTypes="0" containsString="0" containsNumber="1" minValue="12.5" maxValue="16387.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s v="Ronald"/>
    <s v="Quinn"/>
    <x v="0"/>
    <s v="Personnel"/>
    <d v="1993-09-15T00:00:00"/>
    <n v="14.70831598332064"/>
    <x v="0"/>
    <n v="78375"/>
  </r>
  <r>
    <s v="Karen"/>
    <s v="Morrison"/>
    <x v="1"/>
    <s v="Engineering"/>
    <d v="2001-06-07T00:00:00"/>
    <n v="6.9768091340055722"/>
    <x v="1"/>
    <n v="24497"/>
  </r>
  <r>
    <s v="Frank"/>
    <s v="Marks"/>
    <x v="2"/>
    <s v="Sales"/>
    <d v="2000-06-06T00:00:00"/>
    <n v="7.9795488600329696"/>
    <x v="2"/>
    <n v="66821"/>
  </r>
  <r>
    <s v="Robert"/>
    <s v="Pickell"/>
    <x v="3"/>
    <s v="Accounting"/>
    <d v="1982-02-16T00:00:00"/>
    <n v="26.294617353183654"/>
    <x v="3"/>
    <n v="24872"/>
  </r>
  <r>
    <s v="Cheng-Jen"/>
    <s v="Choi"/>
    <x v="4"/>
    <s v="Engineering"/>
    <d v="1981-02-14T00:00:00"/>
    <n v="27.30009680523845"/>
    <x v="4"/>
    <n v="32899"/>
  </r>
  <r>
    <s v="Marvin"/>
    <s v="Lee"/>
    <x v="5"/>
    <s v="Engineering"/>
    <d v="1986-05-17T00:00:00"/>
    <n v="22.045302284690504"/>
    <x v="5"/>
    <n v="25990"/>
  </r>
  <r>
    <s v="Mary"/>
    <s v="Hoffmann"/>
    <x v="6"/>
    <s v="Accounting"/>
    <d v="1983-10-12T00:00:00"/>
    <n v="24.642562558663105"/>
    <x v="0"/>
    <n v="32899"/>
  </r>
  <r>
    <s v="Edith"/>
    <s v="Acosta"/>
    <x v="7"/>
    <s v="Accounting"/>
    <d v="1998-11-02T00:00:00"/>
    <n v="9.5740694079781754"/>
    <x v="1"/>
    <n v="38743"/>
  </r>
  <r>
    <s v="Ralph"/>
    <s v="Edwards"/>
    <x v="8"/>
    <s v="Training"/>
    <d v="1982-03-22T00:00:00"/>
    <n v="26.201466668252149"/>
    <x v="2"/>
    <n v="39490"/>
  </r>
  <r>
    <s v="Tina"/>
    <s v="VanDusen"/>
    <x v="9"/>
    <s v="Engineering"/>
    <d v="1987-03-16T00:00:00"/>
    <n v="21.215165298389135"/>
    <x v="3"/>
    <n v="42017"/>
  </r>
  <r>
    <s v="Michael"/>
    <s v="Duran"/>
    <x v="10"/>
    <s v="Accounting"/>
    <d v="1981-02-14T00:00:00"/>
    <n v="27.30009680523845"/>
    <x v="0"/>
    <n v="49250"/>
  </r>
  <r>
    <s v="Allan"/>
    <s v="Abernathy"/>
    <x v="11"/>
    <s v="Sales"/>
    <d v="1989-09-17T00:00:00"/>
    <n v="18.705576257293242"/>
    <x v="1"/>
    <n v="52921"/>
  </r>
  <r>
    <s v="Jori"/>
    <s v="Erickson"/>
    <x v="12"/>
    <s v="Training"/>
    <d v="2001-02-05T00:00:00"/>
    <n v="7.3110557093480377"/>
    <x v="2"/>
    <n v="44371"/>
  </r>
  <r>
    <s v="David"/>
    <s v="Anderson"/>
    <x v="13"/>
    <s v="Marketing"/>
    <d v="1982-05-03T00:00:00"/>
    <n v="26.086398175101461"/>
    <x v="4"/>
    <n v="46814"/>
  </r>
  <r>
    <s v="Kurt"/>
    <s v="Campbell"/>
    <x v="14"/>
    <s v="Sales"/>
    <d v="1994-12-12T00:00:00"/>
    <n v="13.467220092909681"/>
    <x v="4"/>
    <n v="67509"/>
  </r>
  <r>
    <s v="Sheldon"/>
    <s v="Luka"/>
    <x v="15"/>
    <s v="Marketing"/>
    <d v="1987-03-15T00:00:00"/>
    <n v="21.217905024416531"/>
    <x v="5"/>
    <n v="73927"/>
  </r>
  <r>
    <s v="Steven"/>
    <s v="Johnson"/>
    <x v="16"/>
    <s v="Sales"/>
    <d v="1988-06-06T00:00:00"/>
    <n v="19.98776803811516"/>
    <x v="3"/>
    <n v="60893"/>
  </r>
  <r>
    <s v="Mary Ellen"/>
    <s v="Woods"/>
    <x v="17"/>
    <s v="Personnel"/>
    <d v="1990-12-29T00:00:00"/>
    <n v="17.423384476471327"/>
    <x v="1"/>
    <n v="75561"/>
  </r>
  <r>
    <s v="Thomas"/>
    <s v="Johnson"/>
    <x v="18"/>
    <s v="Sales"/>
    <d v="1999-08-18T00:00:00"/>
    <n v="8.7822885860603659"/>
    <x v="2"/>
    <n v="75811"/>
  </r>
  <r>
    <s v="Rick"/>
    <s v="Jones"/>
    <x v="19"/>
    <s v="Personnel"/>
    <d v="1985-11-11T00:00:00"/>
    <n v="22.557631051813793"/>
    <x v="3"/>
    <n v="29317"/>
  </r>
  <r>
    <s v="Monika"/>
    <s v="Poirier"/>
    <x v="20"/>
    <s v="Training"/>
    <d v="1990-04-30T00:00:00"/>
    <n v="18.089137901128861"/>
    <x v="1"/>
    <n v="80555"/>
  </r>
  <r>
    <s v="Creed"/>
    <s v="Nuckles"/>
    <x v="21"/>
    <s v="Sales"/>
    <d v="2005-05-13T00:00:00"/>
    <n v="3.0425625586631062"/>
    <x v="3"/>
    <n v="73250"/>
  </r>
  <r>
    <s v="Shelby "/>
    <s v="Oliver"/>
    <x v="22"/>
    <s v="Personnel"/>
    <d v="2002-11-16T00:00:00"/>
    <n v="5.5329735175672159"/>
    <x v="1"/>
    <n v="55200"/>
  </r>
  <r>
    <s v="Jean"/>
    <s v="Walker"/>
    <x v="23"/>
    <s v="Accounting"/>
    <d v="2004-03-15T00:00:00"/>
    <n v="4.2042063942795451"/>
    <x v="3"/>
    <n v="49550"/>
  </r>
  <r>
    <s v="Beth"/>
    <s v="Davidson"/>
    <x v="24"/>
    <s v="Marketing"/>
    <d v="2001-04-30T00:00:00"/>
    <n v="7.0809187230466684"/>
    <x v="4"/>
    <n v="65700"/>
  </r>
  <r>
    <s v="Greg"/>
    <s v="Moore"/>
    <x v="25"/>
    <s v="Sales"/>
    <d v="2002-10-02T00:00:00"/>
    <n v="5.6562611888000927"/>
    <x v="3"/>
    <n v="38750"/>
  </r>
  <r>
    <s v="Sabrina"/>
    <s v="Watson"/>
    <x v="26"/>
    <s v="Personnel"/>
    <d v="2004-01-11T00:00:00"/>
    <n v="4.3795488600329691"/>
    <x v="2"/>
    <n v="44670"/>
  </r>
  <r>
    <s v="Hank"/>
    <s v="Lowery"/>
    <x v="27"/>
    <s v="Sales"/>
    <d v="2003-02-15T00:00:00"/>
    <n v="5.283658449074065"/>
    <x v="3"/>
    <n v="5255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8">
  <r>
    <x v="0"/>
    <s v="ALFKI"/>
    <n v="0"/>
    <n v="0"/>
    <n v="0"/>
    <n v="60"/>
    <n v="60"/>
  </r>
  <r>
    <x v="0"/>
    <s v="BOTTM"/>
    <n v="0"/>
    <n v="0"/>
    <n v="0"/>
    <n v="200"/>
    <n v="200"/>
  </r>
  <r>
    <x v="0"/>
    <s v="ERNSH"/>
    <n v="0"/>
    <n v="0"/>
    <n v="0"/>
    <n v="180"/>
    <n v="180"/>
  </r>
  <r>
    <x v="0"/>
    <s v="LINOD"/>
    <n v="544"/>
    <n v="0"/>
    <n v="0"/>
    <n v="0"/>
    <n v="544"/>
  </r>
  <r>
    <x v="0"/>
    <s v="QUICK"/>
    <n v="0"/>
    <n v="600"/>
    <n v="0"/>
    <n v="0"/>
    <n v="600"/>
  </r>
  <r>
    <x v="0"/>
    <s v="VAFFE"/>
    <n v="0"/>
    <n v="0"/>
    <n v="140"/>
    <n v="0"/>
    <n v="140"/>
  </r>
  <r>
    <x v="1"/>
    <s v="ANTON"/>
    <n v="0"/>
    <n v="165.6"/>
    <n v="0"/>
    <n v="0"/>
    <n v="165.6"/>
  </r>
  <r>
    <x v="1"/>
    <s v="BERGS"/>
    <n v="0"/>
    <n v="920"/>
    <n v="0"/>
    <n v="0"/>
    <n v="920"/>
  </r>
  <r>
    <x v="1"/>
    <s v="BONAP"/>
    <n v="0"/>
    <n v="248.4"/>
    <n v="524.4"/>
    <n v="0"/>
    <n v="772.8"/>
  </r>
  <r>
    <x v="1"/>
    <s v="BOTTM"/>
    <n v="551.25"/>
    <n v="0"/>
    <n v="0"/>
    <n v="0"/>
    <n v="551.25"/>
  </r>
  <r>
    <x v="1"/>
    <s v="BSBEV"/>
    <n v="147"/>
    <n v="0"/>
    <n v="0"/>
    <n v="0"/>
    <n v="147"/>
  </r>
  <r>
    <x v="1"/>
    <s v="FRANS"/>
    <n v="0"/>
    <n v="0"/>
    <n v="0"/>
    <n v="18.399999999999999"/>
    <n v="18.399999999999999"/>
  </r>
  <r>
    <x v="1"/>
    <s v="HILAA"/>
    <n v="0"/>
    <n v="92"/>
    <n v="1104"/>
    <n v="0"/>
    <n v="1196"/>
  </r>
  <r>
    <x v="1"/>
    <s v="LAZYK"/>
    <n v="147"/>
    <n v="0"/>
    <n v="0"/>
    <n v="0"/>
    <n v="147"/>
  </r>
  <r>
    <x v="1"/>
    <s v="LEHMS"/>
    <n v="0"/>
    <n v="515.20000000000005"/>
    <n v="0"/>
    <n v="0"/>
    <n v="515.20000000000005"/>
  </r>
  <r>
    <x v="1"/>
    <s v="MAGAA"/>
    <n v="0"/>
    <n v="0"/>
    <n v="0"/>
    <n v="55.2"/>
    <n v="55.2"/>
  </r>
  <r>
    <x v="1"/>
    <s v="OTTIK"/>
    <n v="0"/>
    <n v="0"/>
    <n v="368"/>
    <n v="0"/>
    <n v="368"/>
  </r>
  <r>
    <x v="1"/>
    <s v="PERIC"/>
    <n v="308.7"/>
    <n v="0"/>
    <n v="0"/>
    <n v="0"/>
    <n v="308.7"/>
  </r>
  <r>
    <x v="1"/>
    <s v="QUEEN"/>
    <n v="26.46"/>
    <n v="0"/>
    <n v="419.52"/>
    <n v="110.4"/>
    <n v="556.38"/>
  </r>
  <r>
    <x v="1"/>
    <s v="QUICK"/>
    <n v="0"/>
    <n v="0"/>
    <n v="1223.5999999999999"/>
    <n v="0"/>
    <n v="1223.5999999999999"/>
  </r>
  <r>
    <x v="1"/>
    <s v="RANCH"/>
    <n v="294"/>
    <n v="0"/>
    <n v="0"/>
    <n v="0"/>
    <n v="294"/>
  </r>
  <r>
    <x v="1"/>
    <s v="SAVEA"/>
    <n v="0"/>
    <n v="0"/>
    <n v="772.8"/>
    <n v="736"/>
    <n v="1508.8"/>
  </r>
  <r>
    <x v="1"/>
    <s v="TRAIH"/>
    <n v="0"/>
    <n v="36.799999999999997"/>
    <n v="0"/>
    <n v="0"/>
    <n v="36.799999999999997"/>
  </r>
  <r>
    <x v="1"/>
    <s v="VAFFE"/>
    <n v="294"/>
    <n v="0"/>
    <n v="0"/>
    <n v="736"/>
    <n v="1030"/>
  </r>
  <r>
    <x v="2"/>
    <s v="ANATR"/>
    <n v="0"/>
    <n v="0"/>
    <n v="340"/>
    <n v="0"/>
    <n v="340"/>
  </r>
  <r>
    <x v="2"/>
    <s v="AROUT"/>
    <n v="0"/>
    <n v="0"/>
    <n v="0"/>
    <n v="510"/>
    <n v="510"/>
  </r>
  <r>
    <x v="2"/>
    <s v="BERGS"/>
    <n v="0"/>
    <n v="0"/>
    <n v="680"/>
    <n v="0"/>
    <n v="680"/>
  </r>
  <r>
    <x v="2"/>
    <s v="BOTTM"/>
    <n v="0"/>
    <n v="0"/>
    <n v="0"/>
    <n v="1700"/>
    <n v="1700"/>
  </r>
  <r>
    <x v="2"/>
    <s v="CHOPS"/>
    <n v="0"/>
    <n v="323"/>
    <n v="0"/>
    <n v="0"/>
    <n v="323"/>
  </r>
  <r>
    <x v="2"/>
    <s v="FAMIA"/>
    <n v="0"/>
    <n v="346.8"/>
    <n v="0"/>
    <n v="0"/>
    <n v="346.8"/>
  </r>
  <r>
    <x v="2"/>
    <s v="FRANK"/>
    <n v="0"/>
    <n v="0"/>
    <n v="612"/>
    <n v="0"/>
    <n v="612"/>
  </r>
  <r>
    <x v="2"/>
    <s v="FURIB"/>
    <n v="544"/>
    <n v="0"/>
    <n v="0"/>
    <n v="0"/>
    <n v="544"/>
  </r>
  <r>
    <x v="2"/>
    <s v="GOURL"/>
    <n v="0"/>
    <n v="0"/>
    <n v="0"/>
    <n v="340"/>
    <n v="340"/>
  </r>
  <r>
    <x v="2"/>
    <s v="LEHMS"/>
    <n v="0"/>
    <n v="892.5"/>
    <n v="0"/>
    <n v="0"/>
    <n v="892.5"/>
  </r>
  <r>
    <x v="2"/>
    <s v="MEREP"/>
    <n v="0"/>
    <n v="0"/>
    <n v="2261"/>
    <n v="0"/>
    <n v="2261"/>
  </r>
  <r>
    <x v="2"/>
    <s v="OTTIK"/>
    <n v="0"/>
    <n v="0"/>
    <n v="1020"/>
    <n v="0"/>
    <n v="1020"/>
  </r>
  <r>
    <x v="2"/>
    <s v="QUEEN"/>
    <n v="0"/>
    <n v="0"/>
    <n v="0"/>
    <n v="510"/>
    <n v="510"/>
  </r>
  <r>
    <x v="2"/>
    <s v="QUICK"/>
    <n v="0"/>
    <n v="2427.6"/>
    <n v="1776.5"/>
    <n v="0"/>
    <n v="4204.1000000000004"/>
  </r>
  <r>
    <x v="2"/>
    <s v="RICAR"/>
    <n v="1088"/>
    <n v="0"/>
    <n v="0"/>
    <n v="0"/>
    <n v="1088"/>
  </r>
  <r>
    <x v="2"/>
    <s v="RICSU"/>
    <n v="1550.4"/>
    <n v="0"/>
    <n v="0"/>
    <n v="0"/>
    <n v="1550.4"/>
  </r>
  <r>
    <x v="2"/>
    <s v="SAVEA"/>
    <n v="0"/>
    <n v="0"/>
    <n v="2380"/>
    <n v="0"/>
    <n v="2380"/>
  </r>
  <r>
    <x v="2"/>
    <s v="WARTH"/>
    <n v="0"/>
    <n v="693.6"/>
    <n v="0"/>
    <n v="0"/>
    <n v="693.6"/>
  </r>
  <r>
    <x v="2"/>
    <s v="WOLZA"/>
    <n v="0"/>
    <n v="0"/>
    <n v="510"/>
    <n v="0"/>
    <n v="510"/>
  </r>
  <r>
    <x v="3"/>
    <s v="BLONP"/>
    <n v="0"/>
    <n v="956.25"/>
    <n v="0"/>
    <n v="0"/>
    <n v="956.25"/>
  </r>
  <r>
    <x v="3"/>
    <s v="BONAP"/>
    <n v="1500"/>
    <n v="0"/>
    <n v="0"/>
    <n v="0"/>
    <n v="1500"/>
  </r>
  <r>
    <x v="3"/>
    <s v="FOLIG"/>
    <n v="0"/>
    <n v="0"/>
    <n v="3125"/>
    <n v="1875"/>
    <n v="5000"/>
  </r>
  <r>
    <x v="3"/>
    <s v="HANAR"/>
    <n v="0"/>
    <n v="0"/>
    <n v="1250"/>
    <n v="0"/>
    <n v="1250"/>
  </r>
  <r>
    <x v="3"/>
    <s v="HUNGO"/>
    <n v="0"/>
    <n v="1406.25"/>
    <n v="0"/>
    <n v="0"/>
    <n v="1406.25"/>
  </r>
  <r>
    <x v="3"/>
    <s v="LETSS"/>
    <n v="0"/>
    <n v="0"/>
    <n v="0"/>
    <n v="562.5"/>
    <n v="562.5"/>
  </r>
  <r>
    <x v="3"/>
    <s v="QUICK"/>
    <n v="0"/>
    <n v="0"/>
    <n v="2000"/>
    <n v="1500"/>
    <n v="3500"/>
  </r>
  <r>
    <x v="3"/>
    <s v="SANTG"/>
    <n v="0"/>
    <n v="0"/>
    <n v="500"/>
    <n v="0"/>
    <n v="500"/>
  </r>
  <r>
    <x v="3"/>
    <s v="SPLIR"/>
    <n v="0"/>
    <n v="0"/>
    <n v="0"/>
    <n v="1050"/>
    <n v="1050"/>
  </r>
  <r>
    <x v="3"/>
    <s v="WELLI"/>
    <n v="0"/>
    <n v="0"/>
    <n v="225"/>
    <n v="0"/>
    <n v="225"/>
  </r>
  <r>
    <x v="4"/>
    <s v="BERGS"/>
    <n v="0"/>
    <n v="0"/>
    <n v="0"/>
    <n v="472.5"/>
    <n v="472.5"/>
  </r>
  <r>
    <x v="4"/>
    <s v="BLONP"/>
    <n v="0"/>
    <n v="0"/>
    <n v="450"/>
    <n v="0"/>
    <n v="450"/>
  </r>
  <r>
    <x v="4"/>
    <s v="DUMON"/>
    <n v="0"/>
    <n v="0"/>
    <n v="54"/>
    <n v="0"/>
    <n v="54"/>
  </r>
  <r>
    <x v="4"/>
    <s v="HUNGO"/>
    <n v="0"/>
    <n v="0"/>
    <n v="202.5"/>
    <n v="0"/>
    <n v="202.5"/>
  </r>
  <r>
    <x v="4"/>
    <s v="LAMAI"/>
    <n v="345.6"/>
    <n v="0"/>
    <n v="0"/>
    <n v="0"/>
    <n v="345.6"/>
  </r>
  <r>
    <x v="4"/>
    <s v="LEHMS"/>
    <n v="0"/>
    <n v="576"/>
    <n v="0"/>
    <n v="0"/>
    <n v="576"/>
  </r>
  <r>
    <x v="4"/>
    <s v="LINOD"/>
    <n v="0"/>
    <n v="0"/>
    <n v="0"/>
    <n v="900"/>
    <n v="900"/>
  </r>
  <r>
    <x v="4"/>
    <s v="MEREP"/>
    <n v="0"/>
    <n v="0"/>
    <n v="360"/>
    <n v="0"/>
    <n v="360"/>
  </r>
  <r>
    <x v="4"/>
    <s v="NORTS"/>
    <n v="0"/>
    <n v="0"/>
    <n v="0"/>
    <n v="144"/>
    <n v="144"/>
  </r>
  <r>
    <x v="4"/>
    <s v="PRINI"/>
    <n v="216"/>
    <n v="0"/>
    <n v="0"/>
    <n v="0"/>
    <n v="216"/>
  </r>
  <r>
    <x v="4"/>
    <s v="QUEEN"/>
    <n v="144"/>
    <n v="0"/>
    <n v="0"/>
    <n v="0"/>
    <n v="144"/>
  </r>
  <r>
    <x v="4"/>
    <s v="QUICK"/>
    <n v="0"/>
    <n v="0"/>
    <n v="0"/>
    <n v="540"/>
    <n v="540"/>
  </r>
  <r>
    <x v="4"/>
    <s v="SAVEA"/>
    <n v="0"/>
    <n v="0"/>
    <n v="0"/>
    <n v="72"/>
    <n v="72"/>
  </r>
  <r>
    <x v="4"/>
    <s v="TORTU"/>
    <n v="0"/>
    <n v="180"/>
    <n v="0"/>
    <n v="0"/>
    <n v="180"/>
  </r>
  <r>
    <x v="4"/>
    <s v="WARTH"/>
    <n v="0"/>
    <n v="122.4"/>
    <n v="0"/>
    <n v="0"/>
    <n v="122.4"/>
  </r>
  <r>
    <x v="4"/>
    <s v="WOLZA"/>
    <n v="0"/>
    <n v="0"/>
    <n v="108"/>
    <n v="0"/>
    <n v="108"/>
  </r>
  <r>
    <x v="5"/>
    <s v="AROUT"/>
    <n v="0"/>
    <n v="0"/>
    <n v="0"/>
    <n v="228"/>
    <n v="228"/>
  </r>
  <r>
    <x v="5"/>
    <s v="CONSH"/>
    <n v="152"/>
    <n v="0"/>
    <n v="0"/>
    <n v="0"/>
    <n v="152"/>
  </r>
  <r>
    <x v="5"/>
    <s v="FOLKO"/>
    <n v="0"/>
    <n v="0"/>
    <n v="0"/>
    <n v="95"/>
    <n v="95"/>
  </r>
  <r>
    <x v="5"/>
    <s v="HILAA"/>
    <n v="0"/>
    <n v="0"/>
    <n v="950"/>
    <n v="0"/>
    <n v="950"/>
  </r>
  <r>
    <x v="5"/>
    <s v="LAMAI"/>
    <n v="0"/>
    <n v="0"/>
    <n v="0"/>
    <n v="270.75"/>
    <n v="270.75"/>
  </r>
  <r>
    <x v="5"/>
    <s v="LINOD"/>
    <n v="273.60000000000002"/>
    <n v="0"/>
    <n v="0"/>
    <n v="0"/>
    <n v="273.60000000000002"/>
  </r>
  <r>
    <x v="5"/>
    <s v="OTTIK"/>
    <n v="0"/>
    <n v="0"/>
    <n v="0"/>
    <n v="760"/>
    <n v="760"/>
  </r>
  <r>
    <x v="5"/>
    <s v="QUICK"/>
    <n v="912"/>
    <n v="0"/>
    <n v="0"/>
    <n v="0"/>
    <n v="912"/>
  </r>
  <r>
    <x v="5"/>
    <s v="RICAR"/>
    <n v="0"/>
    <n v="0"/>
    <n v="380"/>
    <n v="0"/>
    <n v="380"/>
  </r>
  <r>
    <x v="5"/>
    <s v="SAVEA"/>
    <n v="581.4"/>
    <n v="0"/>
    <n v="0"/>
    <n v="484.5"/>
    <n v="1065.9000000000001"/>
  </r>
  <r>
    <x v="5"/>
    <s v="VICTE"/>
    <n v="0"/>
    <n v="0"/>
    <n v="0"/>
    <n v="285"/>
    <n v="285"/>
  </r>
  <r>
    <x v="5"/>
    <s v="WANDK"/>
    <n v="0"/>
    <n v="0"/>
    <n v="541.5"/>
    <n v="0"/>
    <n v="541.5"/>
  </r>
  <r>
    <x v="5"/>
    <s v="WHITC"/>
    <n v="516.79999999999995"/>
    <n v="228"/>
    <n v="0"/>
    <n v="0"/>
    <n v="744.8"/>
  </r>
  <r>
    <x v="5"/>
    <s v="WOLZA"/>
    <n v="0"/>
    <n v="0"/>
    <n v="190"/>
    <n v="190"/>
    <n v="380"/>
  </r>
  <r>
    <x v="6"/>
    <s v="ALFKI"/>
    <n v="0"/>
    <n v="0"/>
    <n v="283.5"/>
    <n v="0"/>
    <n v="283.5"/>
  </r>
  <r>
    <x v="6"/>
    <s v="BERGS"/>
    <n v="86.4"/>
    <n v="0"/>
    <n v="324"/>
    <n v="0"/>
    <n v="410.4"/>
  </r>
  <r>
    <x v="6"/>
    <s v="BLAUS"/>
    <n v="0"/>
    <n v="0"/>
    <n v="90"/>
    <n v="0"/>
    <n v="90"/>
  </r>
  <r>
    <x v="6"/>
    <s v="ERNSH"/>
    <n v="0"/>
    <n v="0"/>
    <n v="0"/>
    <n v="2106"/>
    <n v="2106"/>
  </r>
  <r>
    <x v="6"/>
    <s v="FOLKO"/>
    <n v="0"/>
    <n v="0"/>
    <n v="0"/>
    <n v="288"/>
    <n v="288"/>
  </r>
  <r>
    <x v="6"/>
    <s v="HUNGO"/>
    <n v="0"/>
    <n v="0"/>
    <n v="43.2"/>
    <n v="0"/>
    <n v="43.2"/>
  </r>
  <r>
    <x v="6"/>
    <s v="MAGAA"/>
    <n v="0"/>
    <n v="0"/>
    <n v="0"/>
    <n v="30.6"/>
    <n v="30.6"/>
  </r>
  <r>
    <x v="6"/>
    <s v="OTTIK"/>
    <n v="0"/>
    <n v="180"/>
    <n v="0"/>
    <n v="0"/>
    <n v="180"/>
  </r>
  <r>
    <x v="6"/>
    <s v="PRINI"/>
    <n v="216"/>
    <n v="0"/>
    <n v="0"/>
    <n v="0"/>
    <n v="216"/>
  </r>
  <r>
    <x v="6"/>
    <s v="QUEDE"/>
    <n v="0"/>
    <n v="0"/>
    <n v="360"/>
    <n v="0"/>
    <n v="360"/>
  </r>
  <r>
    <x v="6"/>
    <s v="TRAIH"/>
    <n v="0"/>
    <n v="180"/>
    <n v="0"/>
    <n v="0"/>
    <n v="180"/>
  </r>
  <r>
    <x v="6"/>
    <s v="WARTH"/>
    <n v="288"/>
    <n v="0"/>
    <n v="0"/>
    <n v="0"/>
    <n v="288"/>
  </r>
  <r>
    <x v="7"/>
    <s v="BERGS"/>
    <n v="0"/>
    <n v="0"/>
    <n v="237.6"/>
    <n v="0"/>
    <n v="237.6"/>
  </r>
  <r>
    <x v="7"/>
    <s v="BONAP"/>
    <n v="0"/>
    <n v="935"/>
    <n v="0"/>
    <n v="0"/>
    <n v="935"/>
  </r>
  <r>
    <x v="7"/>
    <s v="EASTC"/>
    <n v="0"/>
    <n v="0"/>
    <n v="0"/>
    <n v="550"/>
    <n v="550"/>
  </r>
  <r>
    <x v="7"/>
    <s v="FOLKO"/>
    <n v="0"/>
    <n v="1045"/>
    <n v="0"/>
    <n v="0"/>
    <n v="1045"/>
  </r>
  <r>
    <x v="7"/>
    <s v="FURIB"/>
    <n v="225.28"/>
    <n v="0"/>
    <n v="0"/>
    <n v="0"/>
    <n v="225.28"/>
  </r>
  <r>
    <x v="7"/>
    <s v="MAGAA"/>
    <n v="0"/>
    <n v="0"/>
    <n v="198"/>
    <n v="0"/>
    <n v="198"/>
  </r>
  <r>
    <x v="7"/>
    <s v="QUEEN"/>
    <n v="0"/>
    <n v="0"/>
    <n v="0"/>
    <n v="132"/>
    <n v="132"/>
  </r>
  <r>
    <x v="7"/>
    <s v="QUICK"/>
    <n v="0"/>
    <n v="990"/>
    <n v="0"/>
    <n v="0"/>
    <n v="990"/>
  </r>
  <r>
    <x v="7"/>
    <s v="TRADH"/>
    <n v="0"/>
    <n v="0"/>
    <n v="352"/>
    <n v="0"/>
    <n v="352"/>
  </r>
  <r>
    <x v="7"/>
    <s v="WARTH"/>
    <n v="0"/>
    <n v="0"/>
    <n v="550"/>
    <n v="0"/>
    <n v="550"/>
  </r>
  <r>
    <x v="8"/>
    <s v="MAGAA"/>
    <n v="0"/>
    <n v="0"/>
    <n v="288.22000000000003"/>
    <n v="0"/>
    <n v="288.22000000000003"/>
  </r>
  <r>
    <x v="8"/>
    <s v="THEBI"/>
    <n v="0"/>
    <n v="0"/>
    <n v="0"/>
    <n v="85.4"/>
    <n v="85.4"/>
  </r>
  <r>
    <x v="9"/>
    <s v="ANTON"/>
    <n v="0"/>
    <n v="162.56"/>
    <n v="0"/>
    <n v="0"/>
    <n v="162.56"/>
  </r>
  <r>
    <x v="9"/>
    <s v="AROUT"/>
    <n v="137.69999999999999"/>
    <n v="0"/>
    <n v="0"/>
    <n v="0"/>
    <n v="137.69999999999999"/>
  </r>
  <r>
    <x v="9"/>
    <s v="ERNSH"/>
    <n v="606.9"/>
    <n v="0"/>
    <n v="0"/>
    <n v="0"/>
    <n v="606.9"/>
  </r>
  <r>
    <x v="9"/>
    <s v="FURIB"/>
    <n v="0"/>
    <n v="0"/>
    <n v="68.849999999999994"/>
    <n v="0"/>
    <n v="68.849999999999994"/>
  </r>
  <r>
    <x v="9"/>
    <s v="QUEEN"/>
    <n v="0"/>
    <n v="0"/>
    <n v="0"/>
    <n v="306"/>
    <n v="306"/>
  </r>
  <r>
    <x v="10"/>
    <s v="BERGS"/>
    <n v="0"/>
    <n v="0"/>
    <n v="3557.25"/>
    <n v="0"/>
    <n v="3557.25"/>
  </r>
  <r>
    <x v="10"/>
    <s v="GREAL"/>
    <n v="0"/>
    <n v="0"/>
    <n v="3754.87"/>
    <n v="0"/>
    <n v="3754.87"/>
  </r>
  <r>
    <x v="10"/>
    <s v="HANAR"/>
    <n v="0"/>
    <n v="948.6"/>
    <n v="0"/>
    <n v="1317.5"/>
    <n v="2266.1"/>
  </r>
  <r>
    <x v="10"/>
    <s v="MEREP"/>
    <n v="8263.36"/>
    <n v="0"/>
    <n v="0"/>
    <n v="0"/>
    <n v="8263.36"/>
  </r>
  <r>
    <x v="10"/>
    <s v="QUICK"/>
    <n v="0"/>
    <n v="7905"/>
    <n v="0"/>
    <n v="0"/>
    <n v="7905"/>
  </r>
  <r>
    <x v="10"/>
    <s v="RATTC"/>
    <n v="6324"/>
    <n v="0"/>
    <n v="0"/>
    <n v="0"/>
    <n v="6324"/>
  </r>
  <r>
    <x v="10"/>
    <s v="SIMOB"/>
    <n v="10540"/>
    <n v="0"/>
    <n v="0"/>
    <n v="0"/>
    <n v="10540"/>
  </r>
  <r>
    <x v="10"/>
    <s v="THEBI"/>
    <n v="0"/>
    <n v="0"/>
    <n v="0"/>
    <n v="2635"/>
    <n v="2635"/>
  </r>
  <r>
    <x v="10"/>
    <s v="TORTU"/>
    <n v="0"/>
    <n v="3952.5"/>
    <n v="0"/>
    <n v="0"/>
    <n v="3952.5"/>
  </r>
  <r>
    <x v="11"/>
    <s v="FRANK"/>
    <n v="0"/>
    <n v="0"/>
    <n v="397.5"/>
    <n v="0"/>
    <n v="397.5"/>
  </r>
  <r>
    <x v="11"/>
    <s v="HUNGO"/>
    <n v="0"/>
    <n v="0"/>
    <n v="519.4"/>
    <n v="0"/>
    <n v="519.4"/>
  </r>
  <r>
    <x v="11"/>
    <s v="LINOD"/>
    <n v="0"/>
    <n v="0"/>
    <n v="0"/>
    <n v="298.13"/>
    <n v="298.13"/>
  </r>
  <r>
    <x v="11"/>
    <s v="OLDWO"/>
    <n v="0"/>
    <n v="0"/>
    <n v="397.5"/>
    <n v="0"/>
    <n v="397.5"/>
  </r>
  <r>
    <x v="11"/>
    <s v="RICSU"/>
    <n v="0"/>
    <n v="265"/>
    <n v="0"/>
    <n v="0"/>
    <n v="265"/>
  </r>
  <r>
    <x v="11"/>
    <s v="SAVEA"/>
    <n v="0"/>
    <n v="0"/>
    <n v="0"/>
    <n v="119.25"/>
    <n v="119.25"/>
  </r>
  <r>
    <x v="11"/>
    <s v="WARTH"/>
    <n v="0"/>
    <n v="0"/>
    <n v="79.5"/>
    <n v="0"/>
    <n v="79.5"/>
  </r>
  <r>
    <x v="12"/>
    <s v="AROUT"/>
    <n v="0"/>
    <n v="210"/>
    <n v="0"/>
    <n v="56"/>
    <n v="266"/>
  </r>
  <r>
    <x v="12"/>
    <s v="BERGS"/>
    <n v="0"/>
    <n v="0"/>
    <n v="0"/>
    <n v="175"/>
    <n v="175"/>
  </r>
  <r>
    <x v="12"/>
    <s v="BLONP"/>
    <n v="112"/>
    <n v="0"/>
    <n v="0"/>
    <n v="0"/>
    <n v="112"/>
  </r>
  <r>
    <x v="12"/>
    <s v="DUMON"/>
    <n v="0"/>
    <n v="0"/>
    <n v="63"/>
    <n v="0"/>
    <n v="63"/>
  </r>
  <r>
    <x v="12"/>
    <s v="FAMIA"/>
    <n v="0"/>
    <n v="0"/>
    <n v="0"/>
    <n v="28"/>
    <n v="28"/>
  </r>
  <r>
    <x v="12"/>
    <s v="LAUGB"/>
    <n v="0"/>
    <n v="0"/>
    <n v="35"/>
    <n v="0"/>
    <n v="35"/>
  </r>
  <r>
    <x v="12"/>
    <s v="NORTS"/>
    <n v="0"/>
    <n v="42"/>
    <n v="0"/>
    <n v="0"/>
    <n v="42"/>
  </r>
  <r>
    <x v="12"/>
    <s v="OLDWO"/>
    <n v="0"/>
    <n v="0"/>
    <n v="168"/>
    <n v="0"/>
    <n v="168"/>
  </r>
  <r>
    <x v="12"/>
    <s v="REGGC"/>
    <n v="0"/>
    <n v="0"/>
    <n v="23.8"/>
    <n v="0"/>
    <n v="23.8"/>
  </r>
  <r>
    <x v="12"/>
    <s v="RICAR"/>
    <n v="0"/>
    <n v="490"/>
    <n v="0"/>
    <n v="0"/>
    <n v="490"/>
  </r>
  <r>
    <x v="12"/>
    <s v="RICSU"/>
    <n v="0"/>
    <n v="0"/>
    <n v="0"/>
    <n v="420"/>
    <n v="420"/>
  </r>
  <r>
    <x v="12"/>
    <s v="TOMSP"/>
    <n v="75.599999999999994"/>
    <n v="0"/>
    <n v="0"/>
    <n v="0"/>
    <n v="75.599999999999994"/>
  </r>
  <r>
    <x v="12"/>
    <s v="VAFFE"/>
    <n v="0"/>
    <n v="0"/>
    <n v="0"/>
    <n v="99.75"/>
    <n v="99.75"/>
  </r>
  <r>
    <x v="12"/>
    <s v="VINET"/>
    <n v="0"/>
    <n v="0"/>
    <n v="0"/>
    <n v="126"/>
    <n v="126"/>
  </r>
  <r>
    <x v="13"/>
    <s v="ANTON"/>
    <n v="0"/>
    <n v="0"/>
    <n v="92"/>
    <n v="0"/>
    <n v="92"/>
  </r>
  <r>
    <x v="13"/>
    <s v="BOTTM"/>
    <n v="98"/>
    <n v="0"/>
    <n v="0"/>
    <n v="0"/>
    <n v="98"/>
  </r>
  <r>
    <x v="13"/>
    <s v="BSBEV"/>
    <n v="0"/>
    <n v="37.5"/>
    <n v="0"/>
    <n v="0"/>
    <n v="37.5"/>
  </r>
  <r>
    <x v="13"/>
    <s v="FAMIA"/>
    <n v="100"/>
    <n v="0"/>
    <n v="0"/>
    <n v="0"/>
    <n v="100"/>
  </r>
  <r>
    <x v="13"/>
    <s v="GREAL"/>
    <n v="0"/>
    <n v="16"/>
    <n v="0"/>
    <n v="0"/>
    <n v="16"/>
  </r>
  <r>
    <x v="13"/>
    <s v="HUNGC"/>
    <n v="40"/>
    <n v="0"/>
    <n v="0"/>
    <n v="0"/>
    <n v="40"/>
  </r>
  <r>
    <x v="13"/>
    <s v="ISLAT"/>
    <n v="24"/>
    <n v="0"/>
    <n v="0"/>
    <n v="0"/>
    <n v="24"/>
  </r>
  <r>
    <x v="13"/>
    <s v="LAMAI"/>
    <n v="32"/>
    <n v="0"/>
    <n v="0"/>
    <n v="0"/>
    <n v="32"/>
  </r>
  <r>
    <x v="13"/>
    <s v="LEHMS"/>
    <n v="0"/>
    <n v="75"/>
    <n v="0"/>
    <n v="0"/>
    <n v="75"/>
  </r>
  <r>
    <x v="13"/>
    <s v="QUICK"/>
    <n v="0"/>
    <n v="34"/>
    <n v="0"/>
    <n v="0"/>
    <n v="34"/>
  </r>
  <r>
    <x v="13"/>
    <s v="REGGC"/>
    <n v="0"/>
    <n v="45"/>
    <n v="0"/>
    <n v="0"/>
    <n v="45"/>
  </r>
  <r>
    <x v="13"/>
    <s v="SAVEA"/>
    <n v="0"/>
    <n v="0"/>
    <n v="110"/>
    <n v="0"/>
    <n v="110"/>
  </r>
  <r>
    <x v="13"/>
    <s v="TRAIH"/>
    <n v="0"/>
    <n v="35"/>
    <n v="0"/>
    <n v="0"/>
    <n v="35"/>
  </r>
  <r>
    <x v="13"/>
    <s v="WANDK"/>
    <n v="0"/>
    <n v="0"/>
    <n v="47.5"/>
    <n v="0"/>
    <n v="47.5"/>
  </r>
  <r>
    <x v="14"/>
    <s v="LAMAI"/>
    <n v="0"/>
    <n v="176.7"/>
    <n v="0"/>
    <n v="0"/>
    <n v="176.7"/>
  </r>
  <r>
    <x v="14"/>
    <s v="LEHMS"/>
    <n v="0"/>
    <n v="0"/>
    <n v="368.12"/>
    <n v="0"/>
    <n v="368.12"/>
  </r>
  <r>
    <x v="14"/>
    <s v="LETSS"/>
    <n v="0"/>
    <n v="155"/>
    <n v="0"/>
    <n v="0"/>
    <n v="155"/>
  </r>
  <r>
    <x v="14"/>
    <s v="SAVEA"/>
    <n v="0"/>
    <n v="0"/>
    <n v="775"/>
    <n v="0"/>
    <n v="775"/>
  </r>
  <r>
    <x v="15"/>
    <s v="BLONP"/>
    <n v="1094.4000000000001"/>
    <n v="0"/>
    <n v="0"/>
    <n v="0"/>
    <n v="1094.4000000000001"/>
  </r>
  <r>
    <x v="15"/>
    <s v="BONAP"/>
    <n v="0"/>
    <n v="0"/>
    <n v="0"/>
    <n v="855"/>
    <n v="855"/>
  </r>
  <r>
    <x v="15"/>
    <s v="BSBEV"/>
    <n v="608"/>
    <n v="0"/>
    <n v="0"/>
    <n v="0"/>
    <n v="608"/>
  </r>
  <r>
    <x v="15"/>
    <s v="CHOPS"/>
    <n v="0"/>
    <n v="1520"/>
    <n v="0"/>
    <n v="0"/>
    <n v="1520"/>
  </r>
  <r>
    <x v="15"/>
    <s v="COMMI"/>
    <n v="0"/>
    <n v="912"/>
    <n v="0"/>
    <n v="0"/>
    <n v="912"/>
  </r>
  <r>
    <x v="15"/>
    <s v="ERNSH"/>
    <n v="912"/>
    <n v="2660"/>
    <n v="0"/>
    <n v="0"/>
    <n v="3572"/>
  </r>
  <r>
    <x v="15"/>
    <s v="FOLKO"/>
    <n v="0"/>
    <n v="0"/>
    <n v="0"/>
    <n v="2280"/>
    <n v="2280"/>
  </r>
  <r>
    <x v="15"/>
    <s v="FURIB"/>
    <n v="729.6"/>
    <n v="0"/>
    <n v="387.6"/>
    <n v="0"/>
    <n v="1117.2"/>
  </r>
  <r>
    <x v="15"/>
    <s v="GALED"/>
    <n v="152"/>
    <n v="0"/>
    <n v="0"/>
    <n v="0"/>
    <n v="152"/>
  </r>
  <r>
    <x v="15"/>
    <s v="GOURL"/>
    <n v="0"/>
    <n v="0"/>
    <n v="0"/>
    <n v="646"/>
    <n v="646"/>
  </r>
  <r>
    <x v="15"/>
    <s v="GREAL"/>
    <n v="0"/>
    <n v="0"/>
    <n v="532"/>
    <n v="0"/>
    <n v="532"/>
  </r>
  <r>
    <x v="15"/>
    <s v="HANAR"/>
    <n v="0"/>
    <n v="0"/>
    <n v="0"/>
    <n v="570"/>
    <n v="570"/>
  </r>
  <r>
    <x v="15"/>
    <s v="HUNGO"/>
    <n v="0"/>
    <n v="0"/>
    <n v="0"/>
    <n v="1140"/>
    <n v="1140"/>
  </r>
  <r>
    <x v="15"/>
    <s v="ISLAT"/>
    <n v="0"/>
    <n v="0"/>
    <n v="0"/>
    <n v="570"/>
    <n v="570"/>
  </r>
  <r>
    <x v="15"/>
    <s v="LEHMS"/>
    <n v="0"/>
    <n v="425.6"/>
    <n v="0"/>
    <n v="0"/>
    <n v="425.6"/>
  </r>
  <r>
    <x v="15"/>
    <s v="MEREP"/>
    <n v="0"/>
    <n v="2166"/>
    <n v="760"/>
    <n v="0"/>
    <n v="2926"/>
  </r>
  <r>
    <x v="15"/>
    <s v="PRINI"/>
    <n v="851.2"/>
    <n v="0"/>
    <n v="0"/>
    <n v="0"/>
    <n v="851.2"/>
  </r>
  <r>
    <x v="15"/>
    <s v="QUEEN"/>
    <n v="0"/>
    <n v="0"/>
    <n v="2166"/>
    <n v="0"/>
    <n v="2166"/>
  </r>
  <r>
    <x v="15"/>
    <s v="RATTC"/>
    <n v="2128"/>
    <n v="0"/>
    <n v="0"/>
    <n v="0"/>
    <n v="2128"/>
  </r>
  <r>
    <x v="15"/>
    <s v="REGGC"/>
    <n v="0"/>
    <n v="0"/>
    <n v="0"/>
    <n v="361"/>
    <n v="361"/>
  </r>
  <r>
    <x v="15"/>
    <s v="SAVEA"/>
    <n v="0"/>
    <n v="1216"/>
    <n v="1710"/>
    <n v="1577"/>
    <n v="4503"/>
  </r>
  <r>
    <x v="15"/>
    <s v="SUPRD"/>
    <n v="456"/>
    <n v="0"/>
    <n v="0"/>
    <n v="0"/>
    <n v="456"/>
  </r>
  <r>
    <x v="15"/>
    <s v="TOMSP"/>
    <n v="0"/>
    <n v="0"/>
    <n v="1064"/>
    <n v="0"/>
    <n v="1064"/>
  </r>
  <r>
    <x v="15"/>
    <s v="WARTH"/>
    <n v="0"/>
    <n v="969"/>
    <n v="0"/>
    <n v="608"/>
    <n v="1577"/>
  </r>
  <r>
    <x v="15"/>
    <s v="WHITC"/>
    <n v="0"/>
    <n v="0"/>
    <n v="152"/>
    <n v="425.6"/>
    <n v="577.6"/>
  </r>
  <r>
    <x v="16"/>
    <s v="AROUT"/>
    <n v="0"/>
    <n v="0"/>
    <n v="0"/>
    <n v="625"/>
    <n v="625"/>
  </r>
  <r>
    <x v="16"/>
    <s v="BLONP"/>
    <n v="0"/>
    <n v="593.75"/>
    <n v="0"/>
    <n v="0"/>
    <n v="593.75"/>
  </r>
  <r>
    <x v="16"/>
    <s v="BONAP"/>
    <n v="0"/>
    <n v="0"/>
    <n v="0"/>
    <n v="35.619999999999997"/>
    <n v="35.619999999999997"/>
  </r>
  <r>
    <x v="16"/>
    <s v="CACTU"/>
    <n v="0"/>
    <n v="0"/>
    <n v="0"/>
    <n v="12.5"/>
    <n v="12.5"/>
  </r>
  <r>
    <x v="16"/>
    <s v="ERNSH"/>
    <n v="0"/>
    <n v="0"/>
    <n v="0"/>
    <n v="890"/>
    <n v="890"/>
  </r>
  <r>
    <x v="16"/>
    <s v="FOLKO"/>
    <n v="0"/>
    <n v="0"/>
    <n v="0"/>
    <n v="18.75"/>
    <n v="18.75"/>
  </r>
  <r>
    <x v="16"/>
    <s v="GOURL"/>
    <n v="140"/>
    <n v="0"/>
    <n v="0"/>
    <n v="0"/>
    <n v="140"/>
  </r>
  <r>
    <x v="16"/>
    <s v="HANAR"/>
    <n v="0"/>
    <n v="0"/>
    <n v="0"/>
    <n v="125"/>
    <n v="125"/>
  </r>
  <r>
    <x v="16"/>
    <s v="HILAA"/>
    <n v="0"/>
    <n v="0"/>
    <n v="0"/>
    <n v="250"/>
    <n v="250"/>
  </r>
  <r>
    <x v="16"/>
    <s v="HUNGO"/>
    <n v="0"/>
    <n v="600"/>
    <n v="0"/>
    <n v="0"/>
    <n v="600"/>
  </r>
  <r>
    <x v="16"/>
    <s v="LEHMS"/>
    <n v="0"/>
    <n v="250"/>
    <n v="0"/>
    <n v="0"/>
    <n v="250"/>
  </r>
  <r>
    <x v="16"/>
    <s v="OLDWO"/>
    <n v="0"/>
    <n v="0"/>
    <n v="187.5"/>
    <n v="0"/>
    <n v="187.5"/>
  </r>
  <r>
    <x v="16"/>
    <s v="PICCO"/>
    <n v="0"/>
    <n v="0"/>
    <n v="0"/>
    <n v="100"/>
    <n v="100"/>
  </r>
  <r>
    <x v="16"/>
    <s v="QUEEN"/>
    <n v="0"/>
    <n v="0"/>
    <n v="237.5"/>
    <n v="0"/>
    <n v="237.5"/>
  </r>
  <r>
    <x v="16"/>
    <s v="QUICK"/>
    <n v="0"/>
    <n v="584.37"/>
    <n v="0"/>
    <n v="0"/>
    <n v="584.37"/>
  </r>
  <r>
    <x v="16"/>
    <s v="RATTC"/>
    <n v="0"/>
    <n v="421.25"/>
    <n v="0"/>
    <n v="0"/>
    <n v="421.25"/>
  </r>
  <r>
    <x v="16"/>
    <s v="RICSU"/>
    <n v="0"/>
    <n v="375"/>
    <n v="0"/>
    <n v="0"/>
    <n v="375"/>
  </r>
  <r>
    <x v="16"/>
    <s v="SAVEA"/>
    <n v="0"/>
    <n v="0"/>
    <n v="0"/>
    <n v="625"/>
    <n v="625"/>
  </r>
  <r>
    <x v="16"/>
    <s v="SUPRD"/>
    <n v="297.5"/>
    <n v="0"/>
    <n v="0"/>
    <n v="0"/>
    <n v="297.5"/>
  </r>
  <r>
    <x v="16"/>
    <s v="TOMSP"/>
    <n v="27"/>
    <n v="0"/>
    <n v="0"/>
    <n v="0"/>
    <n v="27"/>
  </r>
  <r>
    <x v="16"/>
    <s v="TORTU"/>
    <n v="0"/>
    <n v="250"/>
    <n v="0"/>
    <n v="0"/>
    <n v="250"/>
  </r>
  <r>
    <x v="16"/>
    <s v="TRADH"/>
    <n v="0"/>
    <n v="190"/>
    <n v="0"/>
    <n v="0"/>
    <n v="190"/>
  </r>
  <r>
    <x v="16"/>
    <s v="WANDK"/>
    <n v="0"/>
    <n v="0"/>
    <n v="90"/>
    <n v="0"/>
    <n v="90"/>
  </r>
  <r>
    <x v="16"/>
    <s v="WARTH"/>
    <n v="0"/>
    <n v="375"/>
    <n v="0"/>
    <n v="0"/>
    <n v="375"/>
  </r>
  <r>
    <x v="17"/>
    <s v="GOURL"/>
    <n v="0"/>
    <n v="0"/>
    <n v="0"/>
    <n v="750"/>
    <n v="750"/>
  </r>
  <r>
    <x v="17"/>
    <s v="MEREP"/>
    <n v="0"/>
    <n v="0"/>
    <n v="1750"/>
    <n v="0"/>
    <n v="1750"/>
  </r>
  <r>
    <x v="18"/>
    <s v="FOLIG"/>
    <n v="208"/>
    <n v="0"/>
    <n v="0"/>
    <n v="0"/>
    <n v="208"/>
  </r>
  <r>
    <x v="18"/>
    <s v="SEVES"/>
    <n v="0"/>
    <n v="421.2"/>
    <n v="0"/>
    <n v="0"/>
    <n v="421.2"/>
  </r>
  <r>
    <x v="19"/>
    <s v="FAMIA"/>
    <n v="0"/>
    <n v="38.25"/>
    <n v="0"/>
    <n v="0"/>
    <n v="38.25"/>
  </r>
  <r>
    <x v="19"/>
    <s v="FOLIG"/>
    <n v="0"/>
    <n v="0"/>
    <n v="0"/>
    <n v="90"/>
    <n v="90"/>
  </r>
  <r>
    <x v="19"/>
    <s v="FRANK"/>
    <n v="0"/>
    <n v="0"/>
    <n v="13.5"/>
    <n v="0"/>
    <n v="13.5"/>
  </r>
  <r>
    <x v="19"/>
    <s v="HANAR"/>
    <n v="0"/>
    <n v="141.75"/>
    <n v="0"/>
    <n v="0"/>
    <n v="141.75"/>
  </r>
  <r>
    <x v="19"/>
    <s v="HILAA"/>
    <n v="0"/>
    <n v="63"/>
    <n v="0"/>
    <n v="0"/>
    <n v="63"/>
  </r>
  <r>
    <x v="19"/>
    <s v="KOENE"/>
    <n v="0"/>
    <n v="0"/>
    <n v="0"/>
    <n v="76.5"/>
    <n v="76.5"/>
  </r>
  <r>
    <x v="19"/>
    <s v="LAUGB"/>
    <n v="0"/>
    <n v="0"/>
    <n v="22.5"/>
    <n v="0"/>
    <n v="22.5"/>
  </r>
  <r>
    <x v="19"/>
    <s v="MAGAA"/>
    <n v="100.8"/>
    <n v="0"/>
    <n v="0"/>
    <n v="0"/>
    <n v="100.8"/>
  </r>
  <r>
    <x v="19"/>
    <s v="MEREP"/>
    <n v="0"/>
    <n v="101.25"/>
    <n v="0"/>
    <n v="0"/>
    <n v="101.25"/>
  </r>
  <r>
    <x v="19"/>
    <s v="PICCO"/>
    <n v="0"/>
    <n v="0"/>
    <n v="126"/>
    <n v="0"/>
    <n v="126"/>
  </r>
  <r>
    <x v="19"/>
    <s v="QUEEN"/>
    <n v="0"/>
    <n v="0"/>
    <n v="0"/>
    <n v="157.5"/>
    <n v="157.5"/>
  </r>
  <r>
    <x v="19"/>
    <s v="RICAR"/>
    <n v="0"/>
    <n v="0"/>
    <n v="57.37"/>
    <n v="0"/>
    <n v="57.37"/>
  </r>
  <r>
    <x v="19"/>
    <s v="SANTG"/>
    <n v="0"/>
    <n v="36"/>
    <n v="0"/>
    <n v="0"/>
    <n v="36"/>
  </r>
  <r>
    <x v="19"/>
    <s v="SAVEA"/>
    <n v="0"/>
    <n v="64.8"/>
    <n v="0"/>
    <n v="0"/>
    <n v="64.8"/>
  </r>
  <r>
    <x v="19"/>
    <s v="SEVES"/>
    <n v="273.60000000000002"/>
    <n v="0"/>
    <n v="0"/>
    <n v="0"/>
    <n v="273.60000000000002"/>
  </r>
  <r>
    <x v="19"/>
    <s v="TOMSP"/>
    <n v="64.8"/>
    <n v="0"/>
    <n v="0"/>
    <n v="0"/>
    <n v="64.8"/>
  </r>
  <r>
    <x v="19"/>
    <s v="TORTU"/>
    <n v="0"/>
    <n v="22.5"/>
    <n v="0"/>
    <n v="0"/>
    <n v="22.5"/>
  </r>
  <r>
    <x v="19"/>
    <s v="VAFFE"/>
    <n v="90"/>
    <n v="0"/>
    <n v="0"/>
    <n v="0"/>
    <n v="90"/>
  </r>
  <r>
    <x v="19"/>
    <s v="WILMK"/>
    <n v="0"/>
    <n v="0"/>
    <n v="0"/>
    <n v="90"/>
    <n v="90"/>
  </r>
  <r>
    <x v="20"/>
    <s v="BONAP"/>
    <n v="0"/>
    <n v="0"/>
    <n v="0"/>
    <n v="675"/>
    <n v="675"/>
  </r>
  <r>
    <x v="20"/>
    <s v="CHOPS"/>
    <n v="0"/>
    <n v="0"/>
    <n v="0"/>
    <n v="1440"/>
    <n v="1440"/>
  </r>
  <r>
    <x v="20"/>
    <s v="ERNSH"/>
    <n v="0"/>
    <n v="0"/>
    <n v="3051"/>
    <n v="0"/>
    <n v="3051"/>
  </r>
  <r>
    <x v="20"/>
    <s v="FRANK"/>
    <n v="0"/>
    <n v="0"/>
    <n v="0"/>
    <n v="855"/>
    <n v="855"/>
  </r>
  <r>
    <x v="20"/>
    <s v="HILAA"/>
    <n v="0"/>
    <n v="648"/>
    <n v="0"/>
    <n v="691.2"/>
    <n v="1339.2"/>
  </r>
  <r>
    <x v="20"/>
    <s v="LAMAI"/>
    <n v="0"/>
    <n v="259.2"/>
    <n v="0"/>
    <n v="0"/>
    <n v="259.2"/>
  </r>
  <r>
    <x v="20"/>
    <s v="LEHMS"/>
    <n v="0"/>
    <n v="0"/>
    <n v="576"/>
    <n v="0"/>
    <n v="576"/>
  </r>
  <r>
    <x v="20"/>
    <s v="MAISD"/>
    <n v="0"/>
    <n v="360"/>
    <n v="0"/>
    <n v="0"/>
    <n v="360"/>
  </r>
  <r>
    <x v="20"/>
    <s v="NORTS"/>
    <n v="0"/>
    <n v="0"/>
    <n v="0"/>
    <n v="108"/>
    <n v="108"/>
  </r>
  <r>
    <x v="20"/>
    <s v="OTTIK"/>
    <n v="432"/>
    <n v="0"/>
    <n v="0"/>
    <n v="0"/>
    <n v="432"/>
  </r>
  <r>
    <x v="20"/>
    <s v="PICCO"/>
    <n v="0"/>
    <n v="0"/>
    <n v="0"/>
    <n v="1080"/>
    <n v="1080"/>
  </r>
  <r>
    <x v="20"/>
    <s v="RICSU"/>
    <n v="547.20000000000005"/>
    <n v="0"/>
    <n v="0"/>
    <n v="0"/>
    <n v="547.20000000000005"/>
  </r>
  <r>
    <x v="20"/>
    <s v="SPLIR"/>
    <n v="0"/>
    <n v="0"/>
    <n v="0"/>
    <n v="576"/>
    <n v="576"/>
  </r>
  <r>
    <x v="20"/>
    <s v="WANDK"/>
    <n v="0"/>
    <n v="0"/>
    <n v="540"/>
    <n v="0"/>
    <n v="540"/>
  </r>
  <r>
    <x v="20"/>
    <s v="WARTH"/>
    <n v="0"/>
    <n v="306"/>
    <n v="0"/>
    <n v="0"/>
    <n v="306"/>
  </r>
  <r>
    <x v="20"/>
    <s v="WHITC"/>
    <n v="0"/>
    <n v="0"/>
    <n v="0"/>
    <n v="918"/>
    <n v="918"/>
  </r>
  <r>
    <x v="21"/>
    <s v="BOTTM"/>
    <n v="496"/>
    <n v="0"/>
    <n v="0"/>
    <n v="0"/>
    <n v="496"/>
  </r>
  <r>
    <x v="21"/>
    <s v="FOLKO"/>
    <n v="0"/>
    <n v="194.5"/>
    <n v="0"/>
    <n v="0"/>
    <n v="194.5"/>
  </r>
  <r>
    <x v="21"/>
    <s v="FURIB"/>
    <n v="197.62"/>
    <n v="778"/>
    <n v="0"/>
    <n v="0"/>
    <n v="975.62"/>
  </r>
  <r>
    <x v="21"/>
    <s v="GREAL"/>
    <n v="0"/>
    <n v="0"/>
    <n v="490.14"/>
    <n v="0"/>
    <n v="490.14"/>
  </r>
  <r>
    <x v="21"/>
    <s v="HILAA"/>
    <n v="0"/>
    <n v="0"/>
    <n v="0"/>
    <n v="194.5"/>
    <n v="194.5"/>
  </r>
  <r>
    <x v="21"/>
    <s v="QUICK"/>
    <n v="0"/>
    <n v="0"/>
    <n v="0"/>
    <n v="1701.87"/>
    <n v="1701.87"/>
  </r>
  <r>
    <x v="21"/>
    <s v="SAVEA"/>
    <n v="1472.5"/>
    <n v="0"/>
    <n v="0"/>
    <n v="0"/>
    <n v="1472.5"/>
  </r>
  <r>
    <x v="21"/>
    <s v="THECR"/>
    <n v="0"/>
    <n v="0"/>
    <n v="194.5"/>
    <n v="0"/>
    <n v="194.5"/>
  </r>
  <r>
    <x v="21"/>
    <s v="TORTU"/>
    <n v="0"/>
    <n v="583.5"/>
    <n v="408.45"/>
    <n v="0"/>
    <n v="991.95"/>
  </r>
  <r>
    <x v="21"/>
    <s v="WHITC"/>
    <n v="26.35"/>
    <n v="0"/>
    <n v="0"/>
    <n v="0"/>
    <n v="26.35"/>
  </r>
  <r>
    <x v="22"/>
    <s v="ANTON"/>
    <n v="0"/>
    <n v="0"/>
    <n v="796.36"/>
    <n v="0"/>
    <n v="796.36"/>
  </r>
  <r>
    <x v="22"/>
    <s v="BERGS"/>
    <n v="373.5"/>
    <n v="0"/>
    <n v="0"/>
    <n v="0"/>
    <n v="373.5"/>
  </r>
  <r>
    <x v="22"/>
    <s v="ERNSH"/>
    <n v="0"/>
    <n v="0"/>
    <n v="929.09"/>
    <n v="0"/>
    <n v="929.09"/>
  </r>
  <r>
    <x v="22"/>
    <s v="FRANS"/>
    <n v="49.8"/>
    <n v="0"/>
    <n v="0"/>
    <n v="0"/>
    <n v="49.8"/>
  </r>
  <r>
    <x v="22"/>
    <s v="HILAA"/>
    <n v="0"/>
    <n v="0"/>
    <n v="0"/>
    <n v="524.66"/>
    <n v="524.66"/>
  </r>
  <r>
    <x v="22"/>
    <s v="LEHMS"/>
    <n v="0"/>
    <n v="0"/>
    <n v="148.34"/>
    <n v="0"/>
    <n v="148.34"/>
  </r>
  <r>
    <x v="22"/>
    <s v="MAGAA"/>
    <n v="709.65"/>
    <n v="0"/>
    <n v="0"/>
    <n v="0"/>
    <n v="709.65"/>
  </r>
  <r>
    <x v="22"/>
    <s v="PICCO"/>
    <n v="0"/>
    <n v="0"/>
    <n v="468.45"/>
    <n v="0"/>
    <n v="468.45"/>
  </r>
  <r>
    <x v="22"/>
    <s v="QUEDE"/>
    <n v="747"/>
    <n v="0"/>
    <n v="187.38"/>
    <n v="0"/>
    <n v="934.38"/>
  </r>
  <r>
    <x v="22"/>
    <s v="QUEEN"/>
    <n v="747"/>
    <n v="0"/>
    <n v="0"/>
    <n v="0"/>
    <n v="747"/>
  </r>
  <r>
    <x v="22"/>
    <s v="QUICK"/>
    <n v="0"/>
    <n v="1249.2"/>
    <n v="0"/>
    <n v="0"/>
    <n v="1249.2"/>
  </r>
  <r>
    <x v="22"/>
    <s v="RANCH"/>
    <n v="149.4"/>
    <n v="0"/>
    <n v="0"/>
    <n v="0"/>
    <n v="149.4"/>
  </r>
  <r>
    <x v="22"/>
    <s v="RICSU"/>
    <n v="0"/>
    <n v="0"/>
    <n v="0"/>
    <n v="961.88"/>
    <n v="961.88"/>
  </r>
  <r>
    <x v="22"/>
    <s v="SAVEA"/>
    <n v="0"/>
    <n v="0"/>
    <n v="0"/>
    <n v="936.9"/>
    <n v="936.9"/>
  </r>
  <r>
    <x v="22"/>
    <s v="SPLIR"/>
    <n v="249"/>
    <n v="0"/>
    <n v="0"/>
    <n v="0"/>
    <n v="249"/>
  </r>
  <r>
    <x v="22"/>
    <s v="SUPRD"/>
    <n v="747"/>
    <n v="0"/>
    <n v="0"/>
    <n v="0"/>
    <n v="747"/>
  </r>
  <r>
    <x v="22"/>
    <s v="WHITC"/>
    <n v="0"/>
    <n v="0"/>
    <n v="0"/>
    <n v="468.45"/>
    <n v="468.45"/>
  </r>
  <r>
    <x v="23"/>
    <s v="AROUT"/>
    <n v="0"/>
    <n v="0"/>
    <n v="0"/>
    <n v="84"/>
    <n v="84"/>
  </r>
  <r>
    <x v="23"/>
    <s v="CONSH"/>
    <n v="201.6"/>
    <n v="0"/>
    <n v="0"/>
    <n v="0"/>
    <n v="201.6"/>
  </r>
  <r>
    <x v="23"/>
    <s v="FOLIG"/>
    <n v="0"/>
    <n v="0"/>
    <n v="0"/>
    <n v="126"/>
    <n v="126"/>
  </r>
  <r>
    <x v="23"/>
    <s v="MAGAA"/>
    <n v="0"/>
    <n v="0"/>
    <n v="840"/>
    <n v="0"/>
    <n v="840"/>
  </r>
  <r>
    <x v="23"/>
    <s v="MEREP"/>
    <n v="0"/>
    <n v="0"/>
    <n v="840"/>
    <n v="0"/>
    <n v="840"/>
  </r>
  <r>
    <x v="23"/>
    <s v="RICAR"/>
    <n v="0"/>
    <n v="0"/>
    <n v="315"/>
    <n v="0"/>
    <n v="315"/>
  </r>
  <r>
    <x v="23"/>
    <s v="SAVEA"/>
    <n v="0"/>
    <n v="0"/>
    <n v="1008"/>
    <n v="0"/>
    <n v="1008"/>
  </r>
  <r>
    <x v="23"/>
    <s v="WANDK"/>
    <n v="0"/>
    <n v="0"/>
    <n v="315"/>
    <n v="0"/>
    <n v="315"/>
  </r>
  <r>
    <x v="23"/>
    <s v="WARTH"/>
    <n v="0"/>
    <n v="504"/>
    <n v="0"/>
    <n v="0"/>
    <n v="504"/>
  </r>
  <r>
    <x v="24"/>
    <s v="BERGS"/>
    <n v="0"/>
    <n v="62"/>
    <n v="0"/>
    <n v="0"/>
    <n v="62"/>
  </r>
  <r>
    <x v="24"/>
    <s v="BLONP"/>
    <n v="347.2"/>
    <n v="0"/>
    <n v="0"/>
    <n v="0"/>
    <n v="347.2"/>
  </r>
  <r>
    <x v="24"/>
    <s v="BONAP"/>
    <n v="0"/>
    <n v="0"/>
    <n v="0"/>
    <n v="651"/>
    <n v="651"/>
  </r>
  <r>
    <x v="24"/>
    <s v="CHOPS"/>
    <n v="0"/>
    <n v="471.2"/>
    <n v="0"/>
    <n v="0"/>
    <n v="471.2"/>
  </r>
  <r>
    <x v="24"/>
    <s v="DUMON"/>
    <n v="0"/>
    <n v="0"/>
    <n v="310"/>
    <n v="0"/>
    <n v="310"/>
  </r>
  <r>
    <x v="24"/>
    <s v="FURIB"/>
    <n v="0"/>
    <n v="0"/>
    <n v="632.4"/>
    <n v="0"/>
    <n v="632.4"/>
  </r>
  <r>
    <x v="24"/>
    <s v="GALED"/>
    <n v="0"/>
    <n v="155"/>
    <n v="0"/>
    <n v="0"/>
    <n v="155"/>
  </r>
  <r>
    <x v="24"/>
    <s v="GOURL"/>
    <n v="0"/>
    <n v="0"/>
    <n v="620"/>
    <n v="0"/>
    <n v="620"/>
  </r>
  <r>
    <x v="24"/>
    <s v="GROSR"/>
    <n v="0"/>
    <n v="0"/>
    <n v="0"/>
    <n v="310"/>
    <n v="310"/>
  </r>
  <r>
    <x v="24"/>
    <s v="HUNGO"/>
    <n v="0"/>
    <n v="0"/>
    <n v="418.5"/>
    <n v="0"/>
    <n v="418.5"/>
  </r>
  <r>
    <x v="24"/>
    <s v="MEREP"/>
    <n v="0"/>
    <n v="0"/>
    <n v="0"/>
    <n v="496"/>
    <n v="496"/>
  </r>
  <r>
    <x v="24"/>
    <s v="SAVEA"/>
    <n v="0"/>
    <n v="0"/>
    <n v="2170"/>
    <n v="558"/>
    <n v="2728"/>
  </r>
  <r>
    <x v="24"/>
    <s v="SEVES"/>
    <n v="0"/>
    <n v="0"/>
    <n v="0"/>
    <n v="1116"/>
    <n v="1116"/>
  </r>
  <r>
    <x v="24"/>
    <s v="THECR"/>
    <n v="0"/>
    <n v="0"/>
    <n v="0"/>
    <n v="186"/>
    <n v="186"/>
  </r>
  <r>
    <x v="24"/>
    <s v="TORTU"/>
    <n v="0"/>
    <n v="0"/>
    <n v="62"/>
    <n v="0"/>
    <n v="62"/>
  </r>
  <r>
    <x v="24"/>
    <s v="VAFFE"/>
    <n v="0"/>
    <n v="0"/>
    <n v="0"/>
    <n v="502.2"/>
    <n v="502.2"/>
  </r>
  <r>
    <x v="24"/>
    <s v="VICTE"/>
    <n v="868"/>
    <n v="0"/>
    <n v="0"/>
    <n v="0"/>
    <n v="868"/>
  </r>
  <r>
    <x v="25"/>
    <s v="BONAP"/>
    <n v="0"/>
    <n v="570"/>
    <n v="0"/>
    <n v="0"/>
    <n v="570"/>
  </r>
  <r>
    <x v="25"/>
    <s v="HANAR"/>
    <n v="0"/>
    <n v="0"/>
    <n v="285"/>
    <n v="0"/>
    <n v="285"/>
  </r>
  <r>
    <x v="25"/>
    <s v="HUNGO"/>
    <n v="0"/>
    <n v="0"/>
    <n v="85.5"/>
    <n v="0"/>
    <n v="85.5"/>
  </r>
  <r>
    <x v="25"/>
    <s v="KOENE"/>
    <n v="0"/>
    <n v="0"/>
    <n v="0"/>
    <n v="760"/>
    <n v="760"/>
  </r>
  <r>
    <x v="25"/>
    <s v="LAMAI"/>
    <n v="0"/>
    <n v="0"/>
    <n v="299.25"/>
    <n v="0"/>
    <n v="299.25"/>
  </r>
  <r>
    <x v="25"/>
    <s v="MAGAA"/>
    <n v="0"/>
    <n v="0"/>
    <n v="0"/>
    <n v="570"/>
    <n v="570"/>
  </r>
  <r>
    <x v="25"/>
    <s v="QUEEN"/>
    <n v="68.400000000000006"/>
    <n v="0"/>
    <n v="0"/>
    <n v="0"/>
    <n v="68.400000000000006"/>
  </r>
  <r>
    <x v="25"/>
    <s v="QUICK"/>
    <n v="0"/>
    <n v="513"/>
    <n v="0"/>
    <n v="0"/>
    <n v="513"/>
  </r>
  <r>
    <x v="25"/>
    <s v="RICAR"/>
    <n v="0"/>
    <n v="475"/>
    <n v="0"/>
    <n v="0"/>
    <n v="475"/>
  </r>
  <r>
    <x v="25"/>
    <s v="SAVEA"/>
    <n v="0"/>
    <n v="0"/>
    <n v="1045"/>
    <n v="0"/>
    <n v="1045"/>
  </r>
  <r>
    <x v="25"/>
    <s v="SEVES"/>
    <n v="0"/>
    <n v="1140"/>
    <n v="0"/>
    <n v="0"/>
    <n v="1140"/>
  </r>
  <r>
    <x v="25"/>
    <s v="SIMOB"/>
    <n v="0"/>
    <n v="0"/>
    <n v="570"/>
    <n v="0"/>
    <n v="570"/>
  </r>
  <r>
    <x v="25"/>
    <s v="SPLIR"/>
    <n v="0"/>
    <n v="0"/>
    <n v="0"/>
    <n v="304"/>
    <n v="304"/>
  </r>
  <r>
    <x v="25"/>
    <s v="THEBI"/>
    <n v="0"/>
    <n v="0"/>
    <n v="0"/>
    <n v="95"/>
    <n v="95"/>
  </r>
  <r>
    <x v="25"/>
    <s v="VINET"/>
    <n v="0"/>
    <n v="0"/>
    <n v="0"/>
    <n v="114"/>
    <n v="114"/>
  </r>
  <r>
    <x v="26"/>
    <s v="ANTON"/>
    <n v="0"/>
    <n v="586.5"/>
    <n v="0"/>
    <n v="0"/>
    <n v="586.5"/>
  </r>
  <r>
    <x v="26"/>
    <s v="BERGS"/>
    <n v="0"/>
    <n v="2760"/>
    <n v="0"/>
    <n v="0"/>
    <n v="2760"/>
  </r>
  <r>
    <x v="26"/>
    <s v="FURIB"/>
    <n v="110.4"/>
    <n v="0"/>
    <n v="0"/>
    <n v="0"/>
    <n v="110.4"/>
  </r>
  <r>
    <x v="26"/>
    <s v="KOENE"/>
    <n v="552"/>
    <n v="0"/>
    <n v="0"/>
    <n v="0"/>
    <n v="552"/>
  </r>
  <r>
    <x v="26"/>
    <s v="MAISD"/>
    <n v="0"/>
    <n v="0"/>
    <n v="0"/>
    <n v="1035"/>
    <n v="1035"/>
  </r>
  <r>
    <x v="26"/>
    <s v="OLDWO"/>
    <n v="0"/>
    <n v="0"/>
    <n v="0"/>
    <n v="1104"/>
    <n v="1104"/>
  </r>
  <r>
    <x v="26"/>
    <s v="PICCO"/>
    <n v="0"/>
    <n v="1150"/>
    <n v="0"/>
    <n v="0"/>
    <n v="1150"/>
  </r>
  <r>
    <x v="26"/>
    <s v="QUICK"/>
    <n v="0"/>
    <n v="0"/>
    <n v="0"/>
    <n v="1840"/>
    <n v="1840"/>
  </r>
  <r>
    <x v="26"/>
    <s v="SUPRD"/>
    <n v="736"/>
    <n v="0"/>
    <n v="0"/>
    <n v="0"/>
    <n v="736"/>
  </r>
  <r>
    <x v="26"/>
    <s v="WELLI"/>
    <n v="0"/>
    <n v="0"/>
    <n v="920"/>
    <n v="0"/>
    <n v="920"/>
  </r>
  <r>
    <x v="26"/>
    <s v="WILMK"/>
    <n v="0"/>
    <n v="0"/>
    <n v="276"/>
    <n v="0"/>
    <n v="276"/>
  </r>
  <r>
    <x v="27"/>
    <s v="AROUT"/>
    <n v="0"/>
    <n v="0"/>
    <n v="0"/>
    <n v="135.1"/>
    <n v="135.1"/>
  </r>
  <r>
    <x v="27"/>
    <s v="BERGS"/>
    <n v="231"/>
    <n v="0"/>
    <n v="0"/>
    <n v="96.5"/>
    <n v="327.5"/>
  </r>
  <r>
    <x v="27"/>
    <s v="BLONP"/>
    <n v="0"/>
    <n v="110.01"/>
    <n v="0"/>
    <n v="0"/>
    <n v="110.01"/>
  </r>
  <r>
    <x v="27"/>
    <s v="BOTTM"/>
    <n v="154"/>
    <n v="0"/>
    <n v="0"/>
    <n v="0"/>
    <n v="154"/>
  </r>
  <r>
    <x v="27"/>
    <s v="CACTU"/>
    <n v="0"/>
    <n v="96.5"/>
    <n v="0"/>
    <n v="0"/>
    <n v="96.5"/>
  </r>
  <r>
    <x v="27"/>
    <s v="FAMIA"/>
    <n v="0"/>
    <n v="0"/>
    <n v="0"/>
    <n v="115.8"/>
    <n v="115.8"/>
  </r>
  <r>
    <x v="27"/>
    <s v="FRANK"/>
    <n v="0"/>
    <n v="0"/>
    <n v="0"/>
    <n v="183.35"/>
    <n v="183.35"/>
  </r>
  <r>
    <x v="27"/>
    <s v="GOURL"/>
    <n v="0"/>
    <n v="0"/>
    <n v="38.6"/>
    <n v="0"/>
    <n v="38.6"/>
  </r>
  <r>
    <x v="27"/>
    <s v="HUNGO"/>
    <n v="0"/>
    <n v="694.8"/>
    <n v="0"/>
    <n v="0"/>
    <n v="694.8"/>
  </r>
  <r>
    <x v="27"/>
    <s v="LAUGB"/>
    <n v="0"/>
    <n v="154"/>
    <n v="0"/>
    <n v="0"/>
    <n v="154"/>
  </r>
  <r>
    <x v="27"/>
    <s v="OTTIK"/>
    <n v="0"/>
    <n v="82.51"/>
    <n v="0"/>
    <n v="0"/>
    <n v="82.51"/>
  </r>
  <r>
    <x v="27"/>
    <s v="PICCO"/>
    <n v="0"/>
    <n v="0"/>
    <n v="0"/>
    <n v="337.75"/>
    <n v="337.75"/>
  </r>
  <r>
    <x v="27"/>
    <s v="REGGC"/>
    <n v="0"/>
    <n v="0"/>
    <n v="154.4"/>
    <n v="0"/>
    <n v="154.4"/>
  </r>
  <r>
    <x v="27"/>
    <s v="SAVEA"/>
    <n v="0"/>
    <n v="0"/>
    <n v="1389.6"/>
    <n v="405.3"/>
    <n v="1794.8999999999999"/>
  </r>
  <r>
    <x v="27"/>
    <s v="SEVES"/>
    <n v="0"/>
    <n v="52.11"/>
    <n v="0"/>
    <n v="0"/>
    <n v="52.11"/>
  </r>
  <r>
    <x v="27"/>
    <s v="TOMSP"/>
    <n v="0"/>
    <n v="135.1"/>
    <n v="0"/>
    <n v="0"/>
    <n v="135.1"/>
  </r>
  <r>
    <x v="27"/>
    <s v="VAFFE"/>
    <n v="0"/>
    <n v="0"/>
    <n v="0"/>
    <n v="275.02"/>
    <n v="275.02"/>
  </r>
  <r>
    <x v="27"/>
    <s v="VINET"/>
    <n v="0"/>
    <n v="0"/>
    <n v="0"/>
    <n v="115.8"/>
    <n v="115.8"/>
  </r>
  <r>
    <x v="28"/>
    <s v="BSBEV"/>
    <n v="0"/>
    <n v="48"/>
    <n v="0"/>
    <n v="0"/>
    <n v="48"/>
  </r>
  <r>
    <x v="28"/>
    <s v="CHOPS"/>
    <n v="0"/>
    <n v="0"/>
    <n v="0"/>
    <n v="36"/>
    <n v="36"/>
  </r>
  <r>
    <x v="28"/>
    <s v="CONSH"/>
    <n v="4.8"/>
    <n v="0"/>
    <n v="0"/>
    <n v="0"/>
    <n v="4.8"/>
  </r>
  <r>
    <x v="28"/>
    <s v="ERNSH"/>
    <n v="0"/>
    <n v="0"/>
    <n v="66.3"/>
    <n v="0"/>
    <n v="66.3"/>
  </r>
  <r>
    <x v="28"/>
    <s v="HILAA"/>
    <n v="0"/>
    <n v="0"/>
    <n v="403.2"/>
    <n v="0"/>
    <n v="403.2"/>
  </r>
  <r>
    <x v="28"/>
    <s v="KOENE"/>
    <n v="0"/>
    <n v="0"/>
    <n v="0"/>
    <n v="102"/>
    <n v="102"/>
  </r>
  <r>
    <x v="28"/>
    <s v="OTTIK"/>
    <n v="0"/>
    <n v="60"/>
    <n v="0"/>
    <n v="0"/>
    <n v="60"/>
  </r>
  <r>
    <x v="28"/>
    <s v="VINET"/>
    <n v="0"/>
    <n v="0"/>
    <n v="0"/>
    <n v="24"/>
    <n v="24"/>
  </r>
  <r>
    <x v="28"/>
    <s v="WARTH"/>
    <n v="0"/>
    <n v="60"/>
    <n v="0"/>
    <n v="0"/>
    <n v="60"/>
  </r>
  <r>
    <x v="28"/>
    <s v="WELLI"/>
    <n v="8.64"/>
    <n v="0"/>
    <n v="0"/>
    <n v="0"/>
    <n v="8.64"/>
  </r>
  <r>
    <x v="29"/>
    <s v="ALFKI"/>
    <n v="0"/>
    <n v="0"/>
    <n v="0"/>
    <n v="270"/>
    <n v="270"/>
  </r>
  <r>
    <x v="29"/>
    <s v="BLAUS"/>
    <n v="0"/>
    <n v="252"/>
    <n v="0"/>
    <n v="0"/>
    <n v="252"/>
  </r>
  <r>
    <x v="29"/>
    <s v="BLONP"/>
    <n v="0"/>
    <n v="180"/>
    <n v="0"/>
    <n v="0"/>
    <n v="180"/>
  </r>
  <r>
    <x v="29"/>
    <s v="BONAP"/>
    <n v="0"/>
    <n v="0"/>
    <n v="0"/>
    <n v="360"/>
    <n v="360"/>
  </r>
  <r>
    <x v="29"/>
    <s v="FOLKO"/>
    <n v="220.32"/>
    <n v="0"/>
    <n v="0"/>
    <n v="0"/>
    <n v="220.32"/>
  </r>
  <r>
    <x v="29"/>
    <s v="FURIB"/>
    <n v="0"/>
    <n v="0"/>
    <n v="162"/>
    <n v="0"/>
    <n v="162"/>
  </r>
  <r>
    <x v="29"/>
    <s v="GOURL"/>
    <n v="0"/>
    <n v="0"/>
    <n v="0"/>
    <n v="360"/>
    <n v="360"/>
  </r>
  <r>
    <x v="29"/>
    <s v="HUNGO"/>
    <n v="0"/>
    <n v="0"/>
    <n v="0"/>
    <n v="535.5"/>
    <n v="535.5"/>
  </r>
  <r>
    <x v="29"/>
    <s v="ISLAT"/>
    <n v="0"/>
    <n v="0"/>
    <n v="0"/>
    <n v="180"/>
    <n v="180"/>
  </r>
  <r>
    <x v="29"/>
    <s v="KOENE"/>
    <n v="0"/>
    <n v="0"/>
    <n v="630"/>
    <n v="0"/>
    <n v="630"/>
  </r>
  <r>
    <x v="29"/>
    <s v="LAMAI"/>
    <n v="417.6"/>
    <n v="0"/>
    <n v="0"/>
    <n v="0"/>
    <n v="417.6"/>
  </r>
  <r>
    <x v="29"/>
    <s v="LEHMS"/>
    <n v="0"/>
    <n v="0"/>
    <n v="57.6"/>
    <n v="0"/>
    <n v="57.6"/>
  </r>
  <r>
    <x v="29"/>
    <s v="LONEP"/>
    <n v="0"/>
    <n v="0"/>
    <n v="180"/>
    <n v="0"/>
    <n v="180"/>
  </r>
  <r>
    <x v="29"/>
    <s v="MORGK"/>
    <n v="0"/>
    <n v="180"/>
    <n v="0"/>
    <n v="0"/>
    <n v="180"/>
  </r>
  <r>
    <x v="29"/>
    <s v="PICCO"/>
    <n v="0"/>
    <n v="900"/>
    <n v="0"/>
    <n v="0"/>
    <n v="900"/>
  </r>
  <r>
    <x v="29"/>
    <s v="RATTC"/>
    <n v="0"/>
    <n v="540"/>
    <n v="0"/>
    <n v="0"/>
    <n v="540"/>
  </r>
  <r>
    <x v="29"/>
    <s v="SAVEA"/>
    <n v="0"/>
    <n v="0"/>
    <n v="1440"/>
    <n v="0"/>
    <n v="1440"/>
  </r>
  <r>
    <x v="29"/>
    <s v="SUPRD"/>
    <n v="514.08000000000004"/>
    <n v="0"/>
    <n v="0"/>
    <n v="0"/>
    <n v="514.08000000000004"/>
  </r>
  <r>
    <x v="30"/>
    <s v="FRANK"/>
    <n v="0"/>
    <n v="0"/>
    <n v="350"/>
    <n v="0"/>
    <n v="350"/>
  </r>
  <r>
    <x v="30"/>
    <s v="LONEP"/>
    <n v="0"/>
    <n v="98"/>
    <n v="0"/>
    <n v="0"/>
    <n v="98"/>
  </r>
  <r>
    <x v="30"/>
    <s v="PERIC"/>
    <n v="0"/>
    <n v="420"/>
    <n v="0"/>
    <n v="0"/>
    <n v="420"/>
  </r>
  <r>
    <x v="30"/>
    <s v="THECR"/>
    <n v="0"/>
    <n v="0"/>
    <n v="0"/>
    <n v="42"/>
    <n v="42"/>
  </r>
  <r>
    <x v="31"/>
    <s v="FRANS"/>
    <n v="0"/>
    <n v="0"/>
    <n v="0"/>
    <n v="50"/>
    <n v="50"/>
  </r>
  <r>
    <x v="31"/>
    <s v="HILAA"/>
    <n v="128"/>
    <n v="0"/>
    <n v="0"/>
    <n v="0"/>
    <n v="128"/>
  </r>
  <r>
    <x v="31"/>
    <s v="MEREP"/>
    <n v="240"/>
    <n v="0"/>
    <n v="0"/>
    <n v="0"/>
    <n v="240"/>
  </r>
  <r>
    <x v="31"/>
    <s v="QUICK"/>
    <n v="120"/>
    <n v="0"/>
    <n v="0"/>
    <n v="0"/>
    <n v="120"/>
  </r>
  <r>
    <x v="31"/>
    <s v="VICTE"/>
    <n v="0"/>
    <n v="0"/>
    <n v="0"/>
    <n v="112.5"/>
    <n v="112.5"/>
  </r>
  <r>
    <x v="31"/>
    <s v="WARTH"/>
    <n v="0"/>
    <n v="0"/>
    <n v="0"/>
    <n v="350"/>
    <n v="350"/>
  </r>
  <r>
    <x v="32"/>
    <s v="BONAP"/>
    <n v="0"/>
    <n v="0"/>
    <n v="0"/>
    <n v="199.97"/>
    <n v="199.97"/>
  </r>
  <r>
    <x v="32"/>
    <s v="ERNSH"/>
    <n v="0"/>
    <n v="820.95"/>
    <n v="0"/>
    <n v="1299.8399999999999"/>
    <n v="2120.79"/>
  </r>
  <r>
    <x v="32"/>
    <s v="FRANR"/>
    <n v="0"/>
    <n v="0"/>
    <n v="252.6"/>
    <n v="0"/>
    <n v="252.6"/>
  </r>
  <r>
    <x v="32"/>
    <s v="FURIB"/>
    <n v="0"/>
    <n v="0"/>
    <n v="268.39"/>
    <n v="0"/>
    <n v="268.39"/>
  </r>
  <r>
    <x v="32"/>
    <s v="HANAR"/>
    <n v="0"/>
    <n v="682.02"/>
    <n v="0"/>
    <n v="0"/>
    <n v="682.02"/>
  </r>
  <r>
    <x v="32"/>
    <s v="HUNGO"/>
    <n v="0"/>
    <n v="421"/>
    <n v="0"/>
    <n v="842"/>
    <n v="1263"/>
  </r>
  <r>
    <x v="32"/>
    <s v="LAMAI"/>
    <n v="0"/>
    <n v="226.8"/>
    <n v="0"/>
    <n v="0"/>
    <n v="226.8"/>
  </r>
  <r>
    <x v="32"/>
    <s v="LINOD"/>
    <n v="0"/>
    <n v="0"/>
    <n v="442.05"/>
    <n v="0"/>
    <n v="442.05"/>
  </r>
  <r>
    <x v="32"/>
    <s v="OTTIK"/>
    <n v="0"/>
    <n v="599.91999999999996"/>
    <n v="0"/>
    <n v="0"/>
    <n v="599.91999999999996"/>
  </r>
  <r>
    <x v="32"/>
    <s v="PICCO"/>
    <n v="0"/>
    <n v="0"/>
    <n v="202.08"/>
    <n v="0"/>
    <n v="202.08"/>
  </r>
  <r>
    <x v="32"/>
    <s v="QUICK"/>
    <n v="423.36"/>
    <n v="0"/>
    <n v="0"/>
    <n v="1515.6"/>
    <n v="1938.96"/>
  </r>
  <r>
    <x v="32"/>
    <s v="RATTC"/>
    <n v="336"/>
    <n v="0"/>
    <n v="0"/>
    <n v="0"/>
    <n v="336"/>
  </r>
  <r>
    <x v="32"/>
    <s v="RICAR"/>
    <n v="588"/>
    <n v="0"/>
    <n v="0"/>
    <n v="0"/>
    <n v="588"/>
  </r>
  <r>
    <x v="32"/>
    <s v="RICSU"/>
    <n v="0"/>
    <n v="0"/>
    <n v="210.5"/>
    <n v="0"/>
    <n v="210.5"/>
  </r>
  <r>
    <x v="32"/>
    <s v="VICTE"/>
    <n v="0"/>
    <n v="0"/>
    <n v="0"/>
    <n v="42.1"/>
    <n v="42.1"/>
  </r>
  <r>
    <x v="33"/>
    <s v="ANTON"/>
    <n v="0"/>
    <n v="0"/>
    <n v="68"/>
    <n v="0"/>
    <n v="68"/>
  </r>
  <r>
    <x v="33"/>
    <s v="EASTC"/>
    <n v="0"/>
    <n v="408"/>
    <n v="0"/>
    <n v="0"/>
    <n v="408"/>
  </r>
  <r>
    <x v="33"/>
    <s v="ERNSH"/>
    <n v="816"/>
    <n v="0"/>
    <n v="0"/>
    <n v="0"/>
    <n v="816"/>
  </r>
  <r>
    <x v="33"/>
    <s v="FOLKO"/>
    <n v="0"/>
    <n v="0"/>
    <n v="0"/>
    <n v="850"/>
    <n v="850"/>
  </r>
  <r>
    <x v="33"/>
    <s v="LAMAI"/>
    <n v="0"/>
    <n v="122.4"/>
    <n v="0"/>
    <n v="0"/>
    <n v="122.4"/>
  </r>
  <r>
    <x v="33"/>
    <s v="SUPRD"/>
    <n v="693.6"/>
    <n v="0"/>
    <n v="0"/>
    <n v="0"/>
    <n v="693.6"/>
  </r>
  <r>
    <x v="34"/>
    <s v="AROUT"/>
    <n v="0"/>
    <n v="1060"/>
    <n v="0"/>
    <n v="0"/>
    <n v="1060"/>
  </r>
  <r>
    <x v="34"/>
    <s v="BONAP"/>
    <n v="0"/>
    <n v="0"/>
    <n v="1007"/>
    <n v="0"/>
    <n v="1007"/>
  </r>
  <r>
    <x v="34"/>
    <s v="BSBEV"/>
    <n v="127.2"/>
    <n v="0"/>
    <n v="0"/>
    <n v="0"/>
    <n v="127.2"/>
  </r>
  <r>
    <x v="34"/>
    <s v="CHOPS"/>
    <n v="0"/>
    <n v="0"/>
    <n v="0"/>
    <n v="1510.5"/>
    <n v="1510.5"/>
  </r>
  <r>
    <x v="34"/>
    <s v="ERNSH"/>
    <n v="0"/>
    <n v="0"/>
    <n v="0"/>
    <n v="6042"/>
    <n v="6042"/>
  </r>
  <r>
    <x v="34"/>
    <s v="FOLIG"/>
    <n v="0"/>
    <n v="0"/>
    <n v="795"/>
    <n v="0"/>
    <n v="795"/>
  </r>
  <r>
    <x v="34"/>
    <s v="FOLKO"/>
    <n v="0"/>
    <n v="2650"/>
    <n v="0"/>
    <n v="1484"/>
    <n v="4134"/>
  </r>
  <r>
    <x v="34"/>
    <s v="GOURL"/>
    <n v="0"/>
    <n v="0"/>
    <n v="0"/>
    <n v="1484"/>
    <n v="1484"/>
  </r>
  <r>
    <x v="34"/>
    <s v="HILAA"/>
    <n v="1060"/>
    <n v="0"/>
    <n v="0"/>
    <n v="0"/>
    <n v="1060"/>
  </r>
  <r>
    <x v="34"/>
    <s v="HUNGO"/>
    <n v="0"/>
    <n v="159"/>
    <n v="0"/>
    <n v="0"/>
    <n v="159"/>
  </r>
  <r>
    <x v="34"/>
    <s v="LONEP"/>
    <n v="0"/>
    <n v="0"/>
    <n v="1060"/>
    <n v="0"/>
    <n v="1060"/>
  </r>
  <r>
    <x v="34"/>
    <s v="QUICK"/>
    <n v="0"/>
    <n v="2162.4"/>
    <n v="0"/>
    <n v="0"/>
    <n v="2162.4"/>
  </r>
  <r>
    <x v="34"/>
    <s v="RANCH"/>
    <n v="0"/>
    <n v="0"/>
    <n v="0"/>
    <n v="371"/>
    <n v="371"/>
  </r>
  <r>
    <x v="34"/>
    <s v="RICSU"/>
    <n v="0"/>
    <n v="318"/>
    <n v="0"/>
    <n v="0"/>
    <n v="318"/>
  </r>
  <r>
    <x v="34"/>
    <s v="SAVEA"/>
    <n v="0"/>
    <n v="848"/>
    <n v="0"/>
    <n v="0"/>
    <n v="848"/>
  </r>
  <r>
    <x v="34"/>
    <s v="SEVES"/>
    <n v="763.2"/>
    <n v="0"/>
    <n v="0"/>
    <n v="477"/>
    <n v="1240.2"/>
  </r>
  <r>
    <x v="34"/>
    <s v="SIMOB"/>
    <n v="0"/>
    <n v="0"/>
    <n v="0"/>
    <n v="1192.5"/>
    <n v="1192.5"/>
  </r>
  <r>
    <x v="35"/>
    <s v="ANATR"/>
    <n v="0"/>
    <n v="0"/>
    <n v="0"/>
    <n v="320"/>
    <n v="320"/>
  </r>
  <r>
    <x v="35"/>
    <s v="BERGS"/>
    <n v="0"/>
    <n v="288"/>
    <n v="0"/>
    <n v="0"/>
    <n v="288"/>
  </r>
  <r>
    <x v="35"/>
    <s v="HILAA"/>
    <n v="0"/>
    <n v="0"/>
    <n v="0"/>
    <n v="128"/>
    <n v="128"/>
  </r>
  <r>
    <x v="35"/>
    <s v="SEVES"/>
    <n v="0"/>
    <n v="652.79999999999995"/>
    <n v="0"/>
    <n v="0"/>
    <n v="652.79999999999995"/>
  </r>
  <r>
    <x v="35"/>
    <s v="WANDK"/>
    <n v="0"/>
    <n v="1280"/>
    <n v="0"/>
    <n v="0"/>
    <n v="1280"/>
  </r>
  <r>
    <x v="36"/>
    <s v="BSBEV"/>
    <n v="0"/>
    <n v="120"/>
    <n v="0"/>
    <n v="0"/>
    <n v="120"/>
  </r>
  <r>
    <x v="36"/>
    <s v="EASTC"/>
    <n v="480"/>
    <n v="0"/>
    <n v="0"/>
    <n v="0"/>
    <n v="480"/>
  </r>
  <r>
    <x v="36"/>
    <s v="KOENE"/>
    <n v="285.60000000000002"/>
    <n v="0"/>
    <n v="0"/>
    <n v="0"/>
    <n v="285.60000000000002"/>
  </r>
  <r>
    <x v="36"/>
    <s v="LILAS"/>
    <n v="0"/>
    <n v="500"/>
    <n v="0"/>
    <n v="0"/>
    <n v="500"/>
  </r>
  <r>
    <x v="36"/>
    <s v="MAGAA"/>
    <n v="456"/>
    <n v="0"/>
    <n v="0"/>
    <n v="0"/>
    <n v="456"/>
  </r>
  <r>
    <x v="36"/>
    <s v="RICAR"/>
    <n v="384"/>
    <n v="0"/>
    <n v="0"/>
    <n v="0"/>
    <n v="384"/>
  </r>
  <r>
    <x v="36"/>
    <s v="SAVEA"/>
    <n v="0"/>
    <n v="0"/>
    <n v="835"/>
    <n v="0"/>
    <n v="835"/>
  </r>
  <r>
    <x v="36"/>
    <s v="SEVES"/>
    <n v="0"/>
    <n v="0"/>
    <n v="0"/>
    <n v="68"/>
    <n v="68"/>
  </r>
  <r>
    <x v="37"/>
    <s v="HUNGO"/>
    <n v="0"/>
    <n v="0"/>
    <n v="3637.5"/>
    <n v="0"/>
    <n v="3637.5"/>
  </r>
  <r>
    <x v="37"/>
    <s v="QUICK"/>
    <n v="0"/>
    <n v="1319.2"/>
    <n v="0"/>
    <n v="0"/>
    <n v="1319.2"/>
  </r>
  <r>
    <x v="37"/>
    <s v="WELLI"/>
    <n v="1396.8"/>
    <n v="0"/>
    <n v="0"/>
    <n v="0"/>
    <n v="1396.8"/>
  </r>
  <r>
    <x v="37"/>
    <s v="WHITC"/>
    <n v="0"/>
    <n v="0"/>
    <n v="0"/>
    <n v="582"/>
    <n v="582"/>
  </r>
  <r>
    <x v="38"/>
    <s v="BOTTM"/>
    <n v="0"/>
    <n v="0"/>
    <n v="0"/>
    <n v="1218"/>
    <n v="1218"/>
  </r>
  <r>
    <x v="38"/>
    <s v="BSBEV"/>
    <n v="0"/>
    <n v="34.799999999999997"/>
    <n v="0"/>
    <n v="0"/>
    <n v="34.799999999999997"/>
  </r>
  <r>
    <x v="38"/>
    <s v="CONSH"/>
    <n v="278"/>
    <n v="0"/>
    <n v="0"/>
    <n v="0"/>
    <n v="278"/>
  </r>
  <r>
    <x v="38"/>
    <s v="FOLKO"/>
    <n v="0"/>
    <n v="835.2"/>
    <n v="0"/>
    <n v="0"/>
    <n v="835.2"/>
  </r>
  <r>
    <x v="38"/>
    <s v="GREAL"/>
    <n v="0"/>
    <n v="313.2"/>
    <n v="0"/>
    <n v="0"/>
    <n v="313.2"/>
  </r>
  <r>
    <x v="38"/>
    <s v="ISLAT"/>
    <n v="0"/>
    <n v="0"/>
    <n v="0"/>
    <n v="348"/>
    <n v="348"/>
  </r>
  <r>
    <x v="38"/>
    <s v="LEHMS"/>
    <n v="0"/>
    <n v="695"/>
    <n v="0"/>
    <n v="0"/>
    <n v="695"/>
  </r>
  <r>
    <x v="38"/>
    <s v="LINOD"/>
    <n v="0"/>
    <n v="0"/>
    <n v="2088"/>
    <n v="0"/>
    <n v="2088"/>
  </r>
  <r>
    <x v="38"/>
    <s v="MAGAA"/>
    <n v="0"/>
    <n v="0"/>
    <n v="0"/>
    <n v="887.4"/>
    <n v="887.4"/>
  </r>
  <r>
    <x v="38"/>
    <s v="MAISD"/>
    <n v="0"/>
    <n v="0"/>
    <n v="522"/>
    <n v="0"/>
    <n v="522"/>
  </r>
  <r>
    <x v="38"/>
    <s v="MORGK"/>
    <n v="0"/>
    <n v="1044"/>
    <n v="0"/>
    <n v="0"/>
    <n v="1044"/>
  </r>
  <r>
    <x v="38"/>
    <s v="QUICK"/>
    <n v="0"/>
    <n v="0"/>
    <n v="0"/>
    <n v="243.6"/>
    <n v="243.6"/>
  </r>
  <r>
    <x v="38"/>
    <s v="RICSU"/>
    <n v="0"/>
    <n v="730.8"/>
    <n v="0"/>
    <n v="0"/>
    <n v="730.8"/>
  </r>
  <r>
    <x v="38"/>
    <s v="SAVEA"/>
    <n v="0"/>
    <n v="0"/>
    <n v="417.6"/>
    <n v="0"/>
    <n v="417.6"/>
  </r>
  <r>
    <x v="38"/>
    <s v="SIMOB"/>
    <n v="0"/>
    <n v="835.2"/>
    <n v="0"/>
    <n v="0"/>
    <n v="835.2"/>
  </r>
  <r>
    <x v="38"/>
    <s v="VICTE"/>
    <n v="1112"/>
    <n v="0"/>
    <n v="0"/>
    <n v="0"/>
    <n v="1112"/>
  </r>
  <r>
    <x v="39"/>
    <s v="BERGS"/>
    <n v="0"/>
    <n v="258.89999999999998"/>
    <n v="0"/>
    <n v="0"/>
    <n v="258.89999999999998"/>
  </r>
  <r>
    <x v="39"/>
    <s v="EASTC"/>
    <n v="0"/>
    <n v="388.35"/>
    <n v="0"/>
    <n v="0"/>
    <n v="388.35"/>
  </r>
  <r>
    <x v="39"/>
    <s v="FAMIA"/>
    <n v="0"/>
    <n v="0"/>
    <n v="776.7"/>
    <n v="0"/>
    <n v="776.7"/>
  </r>
  <r>
    <x v="39"/>
    <s v="FRANK"/>
    <n v="0"/>
    <n v="517.79999999999995"/>
    <n v="0"/>
    <n v="0"/>
    <n v="517.79999999999995"/>
  </r>
  <r>
    <x v="39"/>
    <s v="GOURL"/>
    <n v="0"/>
    <n v="0"/>
    <n v="38.840000000000003"/>
    <n v="388.35"/>
    <n v="427.19000000000005"/>
  </r>
  <r>
    <x v="39"/>
    <s v="KOENE"/>
    <n v="165.6"/>
    <n v="0"/>
    <n v="0"/>
    <n v="0"/>
    <n v="165.6"/>
  </r>
  <r>
    <x v="39"/>
    <s v="LEHMS"/>
    <n v="0"/>
    <n v="673.14"/>
    <n v="0"/>
    <n v="0"/>
    <n v="673.14"/>
  </r>
  <r>
    <x v="39"/>
    <s v="LETSS"/>
    <n v="0"/>
    <n v="0"/>
    <n v="0"/>
    <n v="58.25"/>
    <n v="58.25"/>
  </r>
  <r>
    <x v="39"/>
    <s v="LILAS"/>
    <n v="434.7"/>
    <n v="0"/>
    <n v="0"/>
    <n v="0"/>
    <n v="434.7"/>
  </r>
  <r>
    <x v="39"/>
    <s v="QUEEN"/>
    <n v="0"/>
    <n v="0"/>
    <n v="0"/>
    <n v="699.03"/>
    <n v="699.03"/>
  </r>
  <r>
    <x v="39"/>
    <s v="RATTC"/>
    <n v="372.6"/>
    <n v="0"/>
    <n v="0"/>
    <n v="0"/>
    <n v="372.6"/>
  </r>
  <r>
    <x v="39"/>
    <s v="RICSU"/>
    <n v="0"/>
    <n v="0"/>
    <n v="0"/>
    <n v="776.7"/>
    <n v="776.7"/>
  </r>
  <r>
    <x v="39"/>
    <s v="SIMOB"/>
    <n v="0"/>
    <n v="0"/>
    <n v="0"/>
    <n v="485.44"/>
    <n v="485.44"/>
  </r>
  <r>
    <x v="40"/>
    <s v="BONAP"/>
    <n v="0"/>
    <n v="340"/>
    <n v="0"/>
    <n v="0"/>
    <n v="340"/>
  </r>
  <r>
    <x v="40"/>
    <s v="GOURL"/>
    <n v="0"/>
    <n v="0"/>
    <n v="0"/>
    <n v="1600"/>
    <n v="1600"/>
  </r>
  <r>
    <x v="40"/>
    <s v="LEHMS"/>
    <n v="0"/>
    <n v="960"/>
    <n v="0"/>
    <n v="0"/>
    <n v="960"/>
  </r>
  <r>
    <x v="40"/>
    <s v="QUEEN"/>
    <n v="0"/>
    <n v="0"/>
    <n v="0"/>
    <n v="960"/>
    <n v="960"/>
  </r>
  <r>
    <x v="40"/>
    <s v="WILMK"/>
    <n v="0"/>
    <n v="0"/>
    <n v="0"/>
    <n v="400"/>
    <n v="400"/>
  </r>
  <r>
    <x v="41"/>
    <s v="BOTTM"/>
    <n v="0"/>
    <n v="638.4"/>
    <n v="0"/>
    <n v="0"/>
    <n v="638.4"/>
  </r>
  <r>
    <x v="41"/>
    <s v="KOENE"/>
    <n v="0"/>
    <n v="226.8"/>
    <n v="0"/>
    <n v="0"/>
    <n v="226.8"/>
  </r>
  <r>
    <x v="41"/>
    <s v="MAGAA"/>
    <n v="134.4"/>
    <n v="0"/>
    <n v="0"/>
    <n v="0"/>
    <n v="134.4"/>
  </r>
  <r>
    <x v="41"/>
    <s v="MAISD"/>
    <n v="0"/>
    <n v="0"/>
    <n v="0"/>
    <n v="126"/>
    <n v="126"/>
  </r>
  <r>
    <x v="41"/>
    <s v="RATTC"/>
    <n v="0"/>
    <n v="0"/>
    <n v="0"/>
    <n v="367.5"/>
    <n v="367.5"/>
  </r>
  <r>
    <x v="41"/>
    <s v="WELLI"/>
    <n v="0"/>
    <n v="0"/>
    <n v="0"/>
    <n v="199.5"/>
    <n v="199.5"/>
  </r>
  <r>
    <x v="42"/>
    <s v="FURIB"/>
    <n v="61.88"/>
    <n v="0"/>
    <n v="0"/>
    <n v="0"/>
    <n v="61.88"/>
  </r>
  <r>
    <x v="42"/>
    <s v="HANAR"/>
    <n v="0"/>
    <n v="0"/>
    <n v="0"/>
    <n v="292.5"/>
    <n v="292.5"/>
  </r>
  <r>
    <x v="42"/>
    <s v="HUNGO"/>
    <n v="0"/>
    <n v="0"/>
    <n v="341.25"/>
    <n v="0"/>
    <n v="341.25"/>
  </r>
  <r>
    <x v="42"/>
    <s v="LAUGB"/>
    <n v="0"/>
    <n v="52"/>
    <n v="0"/>
    <n v="0"/>
    <n v="52"/>
  </r>
  <r>
    <x v="42"/>
    <s v="LEHMS"/>
    <n v="0"/>
    <n v="260"/>
    <n v="0"/>
    <n v="0"/>
    <n v="260"/>
  </r>
  <r>
    <x v="42"/>
    <s v="LETSS"/>
    <n v="0"/>
    <n v="0"/>
    <n v="0"/>
    <n v="23.4"/>
    <n v="23.4"/>
  </r>
  <r>
    <x v="42"/>
    <s v="LILAS"/>
    <n v="0"/>
    <n v="0"/>
    <n v="0"/>
    <n v="195"/>
    <n v="195"/>
  </r>
  <r>
    <x v="42"/>
    <s v="MEREP"/>
    <n v="0"/>
    <n v="0"/>
    <n v="741"/>
    <n v="0"/>
    <n v="741"/>
  </r>
  <r>
    <x v="42"/>
    <s v="OTTIK"/>
    <n v="0"/>
    <n v="123.5"/>
    <n v="0"/>
    <n v="0"/>
    <n v="123.5"/>
  </r>
  <r>
    <x v="42"/>
    <s v="QUEDE"/>
    <n v="88.4"/>
    <n v="0"/>
    <n v="260"/>
    <n v="0"/>
    <n v="348.4"/>
  </r>
  <r>
    <x v="42"/>
    <s v="QUICK"/>
    <n v="514.79999999999995"/>
    <n v="0"/>
    <n v="864.5"/>
    <n v="0"/>
    <n v="1379.3"/>
  </r>
  <r>
    <x v="42"/>
    <s v="SIMOB"/>
    <n v="364"/>
    <n v="0"/>
    <n v="0"/>
    <n v="0"/>
    <n v="364"/>
  </r>
  <r>
    <x v="42"/>
    <s v="TRAIH"/>
    <n v="0"/>
    <n v="234"/>
    <n v="0"/>
    <n v="0"/>
    <n v="234"/>
  </r>
  <r>
    <x v="42"/>
    <s v="VAFFE"/>
    <n v="0"/>
    <n v="0"/>
    <n v="48.75"/>
    <n v="0"/>
    <n v="48.75"/>
  </r>
  <r>
    <x v="42"/>
    <s v="WHITC"/>
    <n v="296.39999999999998"/>
    <n v="0"/>
    <n v="0"/>
    <n v="0"/>
    <n v="296.39999999999998"/>
  </r>
  <r>
    <x v="43"/>
    <s v="AROUT"/>
    <n v="270"/>
    <n v="0"/>
    <n v="0"/>
    <n v="357"/>
    <n v="627"/>
  </r>
  <r>
    <x v="43"/>
    <s v="BSBEV"/>
    <n v="0"/>
    <n v="105"/>
    <n v="0"/>
    <n v="0"/>
    <n v="105"/>
  </r>
  <r>
    <x v="43"/>
    <s v="ERNSH"/>
    <n v="0"/>
    <n v="0"/>
    <n v="0"/>
    <n v="114"/>
    <n v="114"/>
  </r>
  <r>
    <x v="43"/>
    <s v="GREAL"/>
    <n v="0"/>
    <n v="0"/>
    <n v="213.75"/>
    <n v="0"/>
    <n v="213.75"/>
  </r>
  <r>
    <x v="43"/>
    <s v="HILAA"/>
    <n v="144"/>
    <n v="0"/>
    <n v="0"/>
    <n v="0"/>
    <n v="144"/>
  </r>
  <r>
    <x v="43"/>
    <s v="ISLAT"/>
    <n v="0"/>
    <n v="0"/>
    <n v="300"/>
    <n v="0"/>
    <n v="300"/>
  </r>
  <r>
    <x v="43"/>
    <s v="KOENE"/>
    <n v="0"/>
    <n v="189"/>
    <n v="0"/>
    <n v="0"/>
    <n v="189"/>
  </r>
  <r>
    <x v="43"/>
    <s v="LILAS"/>
    <n v="0"/>
    <n v="0"/>
    <n v="0"/>
    <n v="525"/>
    <n v="525"/>
  </r>
  <r>
    <x v="43"/>
    <s v="LINOD"/>
    <n v="648"/>
    <n v="0"/>
    <n v="0"/>
    <n v="337.5"/>
    <n v="985.5"/>
  </r>
  <r>
    <x v="43"/>
    <s v="NORTS"/>
    <n v="0"/>
    <n v="90"/>
    <n v="0"/>
    <n v="0"/>
    <n v="90"/>
  </r>
  <r>
    <x v="43"/>
    <s v="QUEEN"/>
    <n v="0"/>
    <n v="0"/>
    <n v="570"/>
    <n v="0"/>
    <n v="570"/>
  </r>
  <r>
    <x v="43"/>
    <s v="QUICK"/>
    <n v="0"/>
    <n v="0"/>
    <n v="0"/>
    <n v="750"/>
    <n v="750"/>
  </r>
  <r>
    <x v="43"/>
    <s v="RICSU"/>
    <n v="0"/>
    <n v="0"/>
    <n v="0"/>
    <n v="600"/>
    <n v="600"/>
  </r>
  <r>
    <x v="43"/>
    <s v="WANDK"/>
    <n v="0"/>
    <n v="0"/>
    <n v="168.75"/>
    <n v="0"/>
    <n v="168.75"/>
  </r>
  <r>
    <x v="43"/>
    <s v="WELLI"/>
    <n v="86.4"/>
    <n v="0"/>
    <n v="0"/>
    <n v="0"/>
    <n v="86.4"/>
  </r>
  <r>
    <x v="44"/>
    <s v="AROUT"/>
    <n v="0"/>
    <n v="0"/>
    <n v="0"/>
    <n v="504"/>
    <n v="504"/>
  </r>
  <r>
    <x v="44"/>
    <s v="BLONP"/>
    <n v="0"/>
    <n v="410.4"/>
    <n v="0"/>
    <n v="0"/>
    <n v="410.4"/>
  </r>
  <r>
    <x v="44"/>
    <s v="FAMIA"/>
    <n v="0"/>
    <n v="0"/>
    <n v="0"/>
    <n v="144"/>
    <n v="144"/>
  </r>
  <r>
    <x v="44"/>
    <s v="HILAA"/>
    <n v="36.479999999999997"/>
    <n v="0"/>
    <n v="0"/>
    <n v="0"/>
    <n v="36.479999999999997"/>
  </r>
  <r>
    <x v="44"/>
    <s v="KOENE"/>
    <n v="0"/>
    <n v="0"/>
    <n v="273.60000000000002"/>
    <n v="0"/>
    <n v="273.60000000000002"/>
  </r>
  <r>
    <x v="44"/>
    <s v="LAMAI"/>
    <n v="144"/>
    <n v="0"/>
    <n v="0"/>
    <n v="0"/>
    <n v="144"/>
  </r>
  <r>
    <x v="44"/>
    <s v="LILAS"/>
    <n v="864"/>
    <n v="0"/>
    <n v="0"/>
    <n v="0"/>
    <n v="864"/>
  </r>
  <r>
    <x v="44"/>
    <s v="LINOD"/>
    <n v="518.4"/>
    <n v="0"/>
    <n v="0"/>
    <n v="0"/>
    <n v="518.4"/>
  </r>
  <r>
    <x v="44"/>
    <s v="MAISD"/>
    <n v="0"/>
    <n v="336"/>
    <n v="0"/>
    <n v="0"/>
    <n v="336"/>
  </r>
  <r>
    <x v="44"/>
    <s v="QUEEN"/>
    <n v="0"/>
    <n v="0"/>
    <n v="0"/>
    <n v="288"/>
    <n v="288"/>
  </r>
  <r>
    <x v="44"/>
    <s v="QUICK"/>
    <n v="2073.6"/>
    <n v="0"/>
    <n v="0"/>
    <n v="0"/>
    <n v="2073.6"/>
  </r>
  <r>
    <x v="44"/>
    <s v="RATTC"/>
    <n v="0"/>
    <n v="570"/>
    <n v="0"/>
    <n v="0"/>
    <n v="570"/>
  </r>
  <r>
    <x v="44"/>
    <s v="SIMOB"/>
    <n v="0"/>
    <n v="0"/>
    <n v="0"/>
    <n v="1080"/>
    <n v="1080"/>
  </r>
  <r>
    <x v="44"/>
    <s v="TRADH"/>
    <n v="0"/>
    <n v="0"/>
    <n v="384"/>
    <n v="0"/>
    <n v="384"/>
  </r>
  <r>
    <x v="44"/>
    <s v="WANDK"/>
    <n v="0"/>
    <n v="0"/>
    <n v="86.4"/>
    <n v="0"/>
    <n v="86.4"/>
  </r>
  <r>
    <x v="44"/>
    <s v="WILMK"/>
    <n v="0"/>
    <n v="0"/>
    <n v="120"/>
    <n v="0"/>
    <n v="120"/>
  </r>
  <r>
    <x v="45"/>
    <s v="BERGS"/>
    <n v="0"/>
    <n v="188.46"/>
    <n v="0"/>
    <n v="0"/>
    <n v="188.46"/>
  </r>
  <r>
    <x v="45"/>
    <s v="BONAP"/>
    <n v="0"/>
    <n v="0"/>
    <n v="0"/>
    <n v="248.66"/>
    <n v="248.66"/>
  </r>
  <r>
    <x v="45"/>
    <s v="ERNSH"/>
    <n v="248.11"/>
    <n v="0"/>
    <n v="0"/>
    <n v="1134.25"/>
    <n v="1382.3600000000001"/>
  </r>
  <r>
    <x v="45"/>
    <s v="FRANK"/>
    <n v="0"/>
    <n v="0"/>
    <n v="471.15"/>
    <n v="0"/>
    <n v="471.15"/>
  </r>
  <r>
    <x v="45"/>
    <s v="FRANR"/>
    <n v="0"/>
    <n v="0"/>
    <n v="174.5"/>
    <n v="0"/>
    <n v="174.5"/>
  </r>
  <r>
    <x v="45"/>
    <s v="FURIB"/>
    <n v="0"/>
    <n v="593.29999999999995"/>
    <n v="0"/>
    <n v="0"/>
    <n v="593.29999999999995"/>
  </r>
  <r>
    <x v="45"/>
    <s v="KOENE"/>
    <n v="0"/>
    <n v="0"/>
    <n v="0"/>
    <n v="349"/>
    <n v="349"/>
  </r>
  <r>
    <x v="45"/>
    <s v="LAMAI"/>
    <n v="222.4"/>
    <n v="0"/>
    <n v="0"/>
    <n v="0"/>
    <n v="222.4"/>
  </r>
  <r>
    <x v="45"/>
    <s v="MEREP"/>
    <n v="222.4"/>
    <n v="0"/>
    <n v="497.32"/>
    <n v="0"/>
    <n v="719.72"/>
  </r>
  <r>
    <x v="45"/>
    <s v="MORGK"/>
    <n v="0"/>
    <n v="0"/>
    <n v="0"/>
    <n v="349"/>
    <n v="349"/>
  </r>
  <r>
    <x v="45"/>
    <s v="OLDWO"/>
    <n v="0"/>
    <n v="0"/>
    <n v="654.38"/>
    <n v="349"/>
    <n v="1003.38"/>
  </r>
  <r>
    <x v="45"/>
    <s v="OTTIK"/>
    <n v="0"/>
    <n v="497.32"/>
    <n v="0"/>
    <n v="0"/>
    <n v="497.32"/>
  </r>
  <r>
    <x v="45"/>
    <s v="PICCO"/>
    <n v="250.2"/>
    <n v="0"/>
    <n v="0"/>
    <n v="0"/>
    <n v="250.2"/>
  </r>
  <r>
    <x v="45"/>
    <s v="QUICK"/>
    <n v="0"/>
    <n v="872.5"/>
    <n v="0"/>
    <n v="0"/>
    <n v="872.5"/>
  </r>
  <r>
    <x v="45"/>
    <s v="SAVEA"/>
    <n v="578.92999999999995"/>
    <n v="0"/>
    <n v="0"/>
    <n v="0"/>
    <n v="578.92999999999995"/>
  </r>
  <r>
    <x v="45"/>
    <s v="SPECD"/>
    <n v="0"/>
    <n v="0"/>
    <n v="0"/>
    <n v="52.35"/>
    <n v="52.35"/>
  </r>
  <r>
    <x v="45"/>
    <s v="WARTH"/>
    <n v="0"/>
    <n v="244.3"/>
    <n v="0"/>
    <n v="0"/>
    <n v="244.3"/>
  </r>
  <r>
    <x v="45"/>
    <s v="WHITC"/>
    <n v="413.52"/>
    <n v="0"/>
    <n v="0"/>
    <n v="0"/>
    <n v="413.52"/>
  </r>
  <r>
    <x v="45"/>
    <s v="WILMK"/>
    <n v="0"/>
    <n v="0"/>
    <n v="52.35"/>
    <n v="0"/>
    <n v="52.35"/>
  </r>
  <r>
    <x v="46"/>
    <s v="ANTON"/>
    <n v="0"/>
    <n v="820"/>
    <n v="0"/>
    <n v="0"/>
    <n v="820"/>
  </r>
  <r>
    <x v="46"/>
    <s v="AROUT"/>
    <n v="0"/>
    <n v="590.4"/>
    <n v="0"/>
    <n v="0"/>
    <n v="590.4"/>
  </r>
  <r>
    <x v="46"/>
    <s v="BERGS"/>
    <n v="0"/>
    <n v="0"/>
    <n v="393.6"/>
    <n v="0"/>
    <n v="393.6"/>
  </r>
  <r>
    <x v="46"/>
    <s v="FAMIA"/>
    <n v="0"/>
    <n v="0"/>
    <n v="779"/>
    <n v="0"/>
    <n v="779"/>
  </r>
  <r>
    <x v="46"/>
    <s v="FRANK"/>
    <n v="0"/>
    <n v="0"/>
    <n v="328"/>
    <n v="0"/>
    <n v="328"/>
  </r>
  <r>
    <x v="46"/>
    <s v="HUNGO"/>
    <n v="0"/>
    <n v="0"/>
    <n v="0"/>
    <n v="93.48"/>
    <n v="93.48"/>
  </r>
  <r>
    <x v="46"/>
    <s v="PERIC"/>
    <n v="0"/>
    <n v="196.8"/>
    <n v="0"/>
    <n v="0"/>
    <n v="196.8"/>
  </r>
  <r>
    <x v="46"/>
    <s v="QUEDE"/>
    <n v="334.05"/>
    <n v="0"/>
    <n v="0"/>
    <n v="0"/>
    <n v="334.05"/>
  </r>
  <r>
    <x v="46"/>
    <s v="RATTC"/>
    <n v="733.6"/>
    <n v="0"/>
    <n v="0"/>
    <n v="0"/>
    <n v="733.6"/>
  </r>
  <r>
    <x v="46"/>
    <s v="SANTG"/>
    <n v="0"/>
    <n v="164"/>
    <n v="0"/>
    <n v="0"/>
    <n v="164"/>
  </r>
  <r>
    <x v="46"/>
    <s v="SAVEA"/>
    <n v="0"/>
    <n v="0"/>
    <n v="0"/>
    <n v="3936"/>
    <n v="3936"/>
  </r>
  <r>
    <x v="46"/>
    <s v="WARTH"/>
    <n v="1965"/>
    <n v="0"/>
    <n v="0"/>
    <n v="0"/>
    <n v="1965"/>
  </r>
  <r>
    <x v="46"/>
    <s v="WHITC"/>
    <n v="0"/>
    <n v="328"/>
    <n v="0"/>
    <n v="0"/>
    <n v="328"/>
  </r>
  <r>
    <x v="47"/>
    <s v="ANTON"/>
    <n v="0"/>
    <n v="945"/>
    <n v="0"/>
    <n v="0"/>
    <n v="945"/>
  </r>
  <r>
    <x v="47"/>
    <s v="BLAUS"/>
    <n v="0"/>
    <n v="0"/>
    <n v="294"/>
    <n v="0"/>
    <n v="294"/>
  </r>
  <r>
    <x v="47"/>
    <s v="BLONP"/>
    <n v="0"/>
    <n v="624.75"/>
    <n v="0"/>
    <n v="0"/>
    <n v="624.75"/>
  </r>
  <r>
    <x v="47"/>
    <s v="COMMI"/>
    <n v="168"/>
    <n v="0"/>
    <n v="0"/>
    <n v="0"/>
    <n v="168"/>
  </r>
  <r>
    <x v="47"/>
    <s v="DRACD"/>
    <n v="0"/>
    <n v="0"/>
    <n v="0"/>
    <n v="420"/>
    <n v="420"/>
  </r>
  <r>
    <x v="47"/>
    <s v="EASTC"/>
    <n v="0"/>
    <n v="0"/>
    <n v="0"/>
    <n v="105"/>
    <n v="105"/>
  </r>
  <r>
    <x v="47"/>
    <s v="ERNSH"/>
    <n v="504"/>
    <n v="0"/>
    <n v="0"/>
    <n v="315"/>
    <n v="819"/>
  </r>
  <r>
    <x v="47"/>
    <s v="FOLKO"/>
    <n v="100.8"/>
    <n v="0"/>
    <n v="0"/>
    <n v="0"/>
    <n v="100.8"/>
  </r>
  <r>
    <x v="47"/>
    <s v="GREAL"/>
    <n v="0"/>
    <n v="63"/>
    <n v="0"/>
    <n v="0"/>
    <n v="63"/>
  </r>
  <r>
    <x v="47"/>
    <s v="HANAR"/>
    <n v="0"/>
    <n v="0"/>
    <n v="0"/>
    <n v="236.25"/>
    <n v="236.25"/>
  </r>
  <r>
    <x v="47"/>
    <s v="HILAA"/>
    <n v="84"/>
    <n v="0"/>
    <n v="0"/>
    <n v="0"/>
    <n v="84"/>
  </r>
  <r>
    <x v="47"/>
    <s v="KOENE"/>
    <n v="0"/>
    <n v="299.25"/>
    <n v="0"/>
    <n v="0"/>
    <n v="299.25"/>
  </r>
  <r>
    <x v="47"/>
    <s v="LAZYK"/>
    <n v="0"/>
    <n v="210"/>
    <n v="0"/>
    <n v="0"/>
    <n v="210"/>
  </r>
  <r>
    <x v="47"/>
    <s v="MEREP"/>
    <n v="0"/>
    <n v="299.25"/>
    <n v="0"/>
    <n v="0"/>
    <n v="299.25"/>
  </r>
  <r>
    <x v="47"/>
    <s v="OTTIK"/>
    <n v="504"/>
    <n v="0"/>
    <n v="0"/>
    <n v="0"/>
    <n v="504"/>
  </r>
  <r>
    <x v="47"/>
    <s v="PICCO"/>
    <n v="189"/>
    <n v="0"/>
    <n v="0"/>
    <n v="0"/>
    <n v="189"/>
  </r>
  <r>
    <x v="47"/>
    <s v="QUEEN"/>
    <n v="0"/>
    <n v="0"/>
    <n v="210"/>
    <n v="0"/>
    <n v="210"/>
  </r>
  <r>
    <x v="47"/>
    <s v="REGGC"/>
    <n v="80.64"/>
    <n v="0"/>
    <n v="0"/>
    <n v="0"/>
    <n v="80.64"/>
  </r>
  <r>
    <x v="47"/>
    <s v="SEVES"/>
    <n v="0"/>
    <n v="0"/>
    <n v="0"/>
    <n v="945"/>
    <n v="945"/>
  </r>
  <r>
    <x v="47"/>
    <s v="WARTH"/>
    <n v="0"/>
    <n v="315"/>
    <n v="0"/>
    <n v="0"/>
    <n v="315"/>
  </r>
  <r>
    <x v="48"/>
    <s v="ERNSH"/>
    <n v="0"/>
    <n v="0"/>
    <n v="1162.8"/>
    <n v="0"/>
    <n v="1162.8"/>
  </r>
  <r>
    <x v="48"/>
    <s v="KOENE"/>
    <n v="0"/>
    <n v="0"/>
    <n v="0"/>
    <n v="1368"/>
    <n v="1368"/>
  </r>
  <r>
    <x v="48"/>
    <s v="LEHMS"/>
    <n v="0"/>
    <n v="427.5"/>
    <n v="0"/>
    <n v="0"/>
    <n v="427.5"/>
  </r>
  <r>
    <x v="48"/>
    <s v="LILAS"/>
    <n v="0"/>
    <n v="969"/>
    <n v="0"/>
    <n v="0"/>
    <n v="969"/>
  </r>
  <r>
    <x v="48"/>
    <s v="MEREP"/>
    <n v="456"/>
    <n v="0"/>
    <n v="0"/>
    <n v="0"/>
    <n v="456"/>
  </r>
  <r>
    <x v="48"/>
    <s v="SAVEA"/>
    <n v="0"/>
    <n v="0"/>
    <n v="3800"/>
    <n v="0"/>
    <n v="3800"/>
  </r>
  <r>
    <x v="48"/>
    <s v="WILMK"/>
    <n v="0"/>
    <n v="0"/>
    <n v="0"/>
    <n v="152"/>
    <n v="152"/>
  </r>
  <r>
    <x v="49"/>
    <s v="ANTON"/>
    <n v="0"/>
    <n v="742.5"/>
    <n v="0"/>
    <n v="0"/>
    <n v="742.5"/>
  </r>
  <r>
    <x v="49"/>
    <s v="BLONP"/>
    <n v="0"/>
    <n v="0"/>
    <n v="660"/>
    <n v="0"/>
    <n v="660"/>
  </r>
  <r>
    <x v="49"/>
    <s v="BOTTM"/>
    <n v="1020.8"/>
    <n v="0"/>
    <n v="0"/>
    <n v="0"/>
    <n v="1020.8"/>
  </r>
  <r>
    <x v="49"/>
    <s v="ERNSH"/>
    <n v="2464"/>
    <n v="0"/>
    <n v="0"/>
    <n v="0"/>
    <n v="2464"/>
  </r>
  <r>
    <x v="49"/>
    <s v="FOLIG"/>
    <n v="528"/>
    <n v="0"/>
    <n v="0"/>
    <n v="0"/>
    <n v="528"/>
  </r>
  <r>
    <x v="49"/>
    <s v="FOLKO"/>
    <n v="0"/>
    <n v="0"/>
    <n v="0"/>
    <n v="1925"/>
    <n v="1925"/>
  </r>
  <r>
    <x v="49"/>
    <s v="FRANK"/>
    <n v="1320"/>
    <n v="0"/>
    <n v="0"/>
    <n v="0"/>
    <n v="1320"/>
  </r>
  <r>
    <x v="49"/>
    <s v="GOURL"/>
    <n v="880"/>
    <n v="0"/>
    <n v="0"/>
    <n v="0"/>
    <n v="880"/>
  </r>
  <r>
    <x v="49"/>
    <s v="GREAL"/>
    <n v="0"/>
    <n v="0"/>
    <n v="1402.5"/>
    <n v="0"/>
    <n v="1402.5"/>
  </r>
  <r>
    <x v="49"/>
    <s v="HILAA"/>
    <n v="2640"/>
    <n v="0"/>
    <n v="1925"/>
    <n v="0"/>
    <n v="4565"/>
  </r>
  <r>
    <x v="49"/>
    <s v="HUNGO"/>
    <n v="0"/>
    <n v="1760"/>
    <n v="0"/>
    <n v="1963.5"/>
    <n v="3723.5"/>
  </r>
  <r>
    <x v="49"/>
    <s v="ISLAT"/>
    <n v="0"/>
    <n v="0"/>
    <n v="0"/>
    <n v="330"/>
    <n v="330"/>
  </r>
  <r>
    <x v="49"/>
    <s v="KOENE"/>
    <n v="1584"/>
    <n v="0"/>
    <n v="0"/>
    <n v="1375"/>
    <n v="2959"/>
  </r>
  <r>
    <x v="49"/>
    <s v="LEHMS"/>
    <n v="0"/>
    <n v="0"/>
    <n v="0"/>
    <n v="1375"/>
    <n v="1375"/>
  </r>
  <r>
    <x v="49"/>
    <s v="LONEP"/>
    <n v="0"/>
    <n v="0"/>
    <n v="55"/>
    <n v="0"/>
    <n v="55"/>
  </r>
  <r>
    <x v="49"/>
    <s v="MEREP"/>
    <n v="0"/>
    <n v="0"/>
    <n v="1045"/>
    <n v="0"/>
    <n v="1045"/>
  </r>
  <r>
    <x v="49"/>
    <s v="MORGK"/>
    <n v="0"/>
    <n v="660"/>
    <n v="0"/>
    <n v="0"/>
    <n v="660"/>
  </r>
  <r>
    <x v="49"/>
    <s v="NORTS"/>
    <n v="0"/>
    <n v="220"/>
    <n v="0"/>
    <n v="0"/>
    <n v="220"/>
  </r>
  <r>
    <x v="49"/>
    <s v="OCEAN"/>
    <n v="0"/>
    <n v="110"/>
    <n v="0"/>
    <n v="0"/>
    <n v="110"/>
  </r>
  <r>
    <x v="49"/>
    <s v="OLDWO"/>
    <n v="0"/>
    <n v="0"/>
    <n v="0"/>
    <n v="440"/>
    <n v="440"/>
  </r>
  <r>
    <x v="49"/>
    <s v="QUICK"/>
    <n v="0"/>
    <n v="0"/>
    <n v="0"/>
    <n v="3850"/>
    <n v="3850"/>
  </r>
  <r>
    <x v="49"/>
    <s v="RATTC"/>
    <n v="2640"/>
    <n v="0"/>
    <n v="0"/>
    <n v="0"/>
    <n v="2640"/>
  </r>
  <r>
    <x v="49"/>
    <s v="REGGC"/>
    <n v="0"/>
    <n v="0"/>
    <n v="0"/>
    <n v="522.5"/>
    <n v="522.5"/>
  </r>
  <r>
    <x v="49"/>
    <s v="SAVEA"/>
    <n v="0"/>
    <n v="0"/>
    <n v="0"/>
    <n v="385"/>
    <n v="385"/>
  </r>
  <r>
    <x v="49"/>
    <s v="WARTH"/>
    <n v="0"/>
    <n v="0"/>
    <n v="0"/>
    <n v="1168.75"/>
    <n v="1168.75"/>
  </r>
  <r>
    <x v="49"/>
    <s v="WELLI"/>
    <n v="0"/>
    <n v="0"/>
    <n v="0"/>
    <n v="783.75"/>
    <n v="783.75"/>
  </r>
  <r>
    <x v="50"/>
    <s v="ANTON"/>
    <n v="0"/>
    <n v="87.75"/>
    <n v="0"/>
    <n v="0"/>
    <n v="87.75"/>
  </r>
  <r>
    <x v="50"/>
    <s v="AROUT"/>
    <n v="0"/>
    <n v="0"/>
    <n v="0"/>
    <n v="780"/>
    <n v="780"/>
  </r>
  <r>
    <x v="50"/>
    <s v="BLAUS"/>
    <n v="0"/>
    <n v="78"/>
    <n v="0"/>
    <n v="0"/>
    <n v="78"/>
  </r>
  <r>
    <x v="50"/>
    <s v="BONAP"/>
    <n v="0"/>
    <n v="0"/>
    <n v="0"/>
    <n v="204.75"/>
    <n v="204.75"/>
  </r>
  <r>
    <x v="50"/>
    <s v="BSBEV"/>
    <n v="0"/>
    <n v="117"/>
    <n v="0"/>
    <n v="0"/>
    <n v="117"/>
  </r>
  <r>
    <x v="50"/>
    <s v="PICCO"/>
    <n v="0"/>
    <n v="0"/>
    <n v="390"/>
    <n v="0"/>
    <n v="390"/>
  </r>
  <r>
    <x v="50"/>
    <s v="TOMSP"/>
    <n v="187.2"/>
    <n v="0"/>
    <n v="0"/>
    <n v="0"/>
    <n v="187.2"/>
  </r>
  <r>
    <x v="50"/>
    <s v="WARTH"/>
    <n v="312"/>
    <n v="0"/>
    <n v="0"/>
    <n v="0"/>
    <n v="312"/>
  </r>
  <r>
    <x v="51"/>
    <s v="ANTON"/>
    <n v="0"/>
    <n v="0"/>
    <n v="232.5"/>
    <n v="0"/>
    <n v="232.5"/>
  </r>
  <r>
    <x v="51"/>
    <s v="BERGS"/>
    <n v="0"/>
    <n v="104.62"/>
    <n v="0"/>
    <n v="0"/>
    <n v="104.62"/>
  </r>
  <r>
    <x v="51"/>
    <s v="BLONP"/>
    <n v="133.91999999999999"/>
    <n v="0"/>
    <n v="0"/>
    <n v="0"/>
    <n v="133.91999999999999"/>
  </r>
  <r>
    <x v="51"/>
    <s v="ERNSH"/>
    <n v="0"/>
    <n v="387.5"/>
    <n v="0"/>
    <n v="43.4"/>
    <n v="430.9"/>
  </r>
  <r>
    <x v="51"/>
    <s v="FAMIA"/>
    <n v="0"/>
    <n v="310"/>
    <n v="0"/>
    <n v="0"/>
    <n v="310"/>
  </r>
  <r>
    <x v="51"/>
    <s v="FOLIG"/>
    <n v="0"/>
    <n v="0"/>
    <n v="15.5"/>
    <n v="0"/>
    <n v="15.5"/>
  </r>
  <r>
    <x v="51"/>
    <s v="FOLKO"/>
    <n v="18.600000000000001"/>
    <n v="0"/>
    <n v="0"/>
    <n v="0"/>
    <n v="18.600000000000001"/>
  </r>
  <r>
    <x v="51"/>
    <s v="FRANK"/>
    <n v="0"/>
    <n v="0"/>
    <n v="193.75"/>
    <n v="0"/>
    <n v="193.75"/>
  </r>
  <r>
    <x v="51"/>
    <s v="GROSR"/>
    <n v="0"/>
    <n v="0"/>
    <n v="0"/>
    <n v="77.5"/>
    <n v="77.5"/>
  </r>
  <r>
    <x v="51"/>
    <s v="HILAA"/>
    <n v="223.2"/>
    <n v="232.5"/>
    <n v="310"/>
    <n v="0"/>
    <n v="765.7"/>
  </r>
  <r>
    <x v="51"/>
    <s v="HUNGO"/>
    <n v="0"/>
    <n v="0"/>
    <n v="0"/>
    <n v="155"/>
    <n v="155"/>
  </r>
  <r>
    <x v="51"/>
    <s v="LAMAI"/>
    <n v="0"/>
    <n v="0"/>
    <n v="55.8"/>
    <n v="0"/>
    <n v="55.8"/>
  </r>
  <r>
    <x v="51"/>
    <s v="LEHMS"/>
    <n v="0"/>
    <n v="155"/>
    <n v="0"/>
    <n v="0"/>
    <n v="155"/>
  </r>
  <r>
    <x v="51"/>
    <s v="LETSS"/>
    <n v="0"/>
    <n v="162.75"/>
    <n v="0"/>
    <n v="0"/>
    <n v="162.75"/>
  </r>
  <r>
    <x v="51"/>
    <s v="PERIC"/>
    <n v="62"/>
    <n v="0"/>
    <n v="0"/>
    <n v="0"/>
    <n v="62"/>
  </r>
  <r>
    <x v="51"/>
    <s v="QUEEN"/>
    <n v="0"/>
    <n v="0"/>
    <n v="0"/>
    <n v="260.39999999999998"/>
    <n v="260.39999999999998"/>
  </r>
  <r>
    <x v="51"/>
    <s v="QUICK"/>
    <n v="0"/>
    <n v="0"/>
    <n v="0"/>
    <n v="294.5"/>
    <n v="294.5"/>
  </r>
  <r>
    <x v="51"/>
    <s v="RATTC"/>
    <n v="0"/>
    <n v="0"/>
    <n v="0"/>
    <n v="139.5"/>
    <n v="139.5"/>
  </r>
  <r>
    <x v="51"/>
    <s v="SAVEA"/>
    <n v="0"/>
    <n v="251.1"/>
    <n v="0"/>
    <n v="325.5"/>
    <n v="576.6"/>
  </r>
  <r>
    <x v="51"/>
    <s v="TRAIH"/>
    <n v="0"/>
    <n v="155"/>
    <n v="0"/>
    <n v="0"/>
    <n v="155"/>
  </r>
  <r>
    <x v="51"/>
    <s v="WHITC"/>
    <n v="0"/>
    <n v="0"/>
    <n v="186"/>
    <n v="0"/>
    <n v="186"/>
  </r>
  <r>
    <x v="52"/>
    <s v="AROUT"/>
    <n v="0"/>
    <n v="45"/>
    <n v="0"/>
    <n v="0"/>
    <n v="45"/>
  </r>
  <r>
    <x v="52"/>
    <s v="FOLKO"/>
    <n v="0"/>
    <n v="342"/>
    <n v="0"/>
    <n v="525"/>
    <n v="867"/>
  </r>
  <r>
    <x v="52"/>
    <s v="FRANK"/>
    <n v="192"/>
    <n v="0"/>
    <n v="750"/>
    <n v="0"/>
    <n v="942"/>
  </r>
  <r>
    <x v="52"/>
    <s v="HUNGC"/>
    <n v="0"/>
    <n v="0"/>
    <n v="450"/>
    <n v="0"/>
    <n v="450"/>
  </r>
  <r>
    <x v="52"/>
    <s v="RICSU"/>
    <n v="0"/>
    <n v="135"/>
    <n v="0"/>
    <n v="225"/>
    <n v="360"/>
  </r>
  <r>
    <x v="52"/>
    <s v="SAVEA"/>
    <n v="0"/>
    <n v="0"/>
    <n v="446.25"/>
    <n v="0"/>
    <n v="446.25"/>
  </r>
  <r>
    <x v="52"/>
    <s v="WELLI"/>
    <n v="216"/>
    <n v="0"/>
    <n v="0"/>
    <n v="0"/>
    <n v="216"/>
  </r>
  <r>
    <x v="52"/>
    <s v="WHITC"/>
    <n v="0"/>
    <n v="0"/>
    <n v="0"/>
    <n v="191.25"/>
    <n v="191.25"/>
  </r>
  <r>
    <x v="53"/>
    <s v="ERNSH"/>
    <n v="0"/>
    <n v="0"/>
    <n v="0"/>
    <n v="243.67"/>
    <n v="243.67"/>
  </r>
  <r>
    <x v="53"/>
    <s v="FRANS"/>
    <n v="0"/>
    <n v="0"/>
    <n v="0"/>
    <n v="38"/>
    <n v="38"/>
  </r>
  <r>
    <x v="53"/>
    <s v="LINOD"/>
    <n v="0"/>
    <n v="0"/>
    <n v="190"/>
    <n v="0"/>
    <n v="190"/>
  </r>
  <r>
    <x v="53"/>
    <s v="PERIC"/>
    <n v="0"/>
    <n v="199.5"/>
    <n v="0"/>
    <n v="0"/>
    <n v="199.5"/>
  </r>
  <r>
    <x v="53"/>
    <s v="QUICK"/>
    <n v="0"/>
    <n v="807.5"/>
    <n v="0"/>
    <n v="0"/>
    <n v="807.5"/>
  </r>
  <r>
    <x v="53"/>
    <s v="SAVEA"/>
    <n v="0"/>
    <n v="0"/>
    <n v="0"/>
    <n v="1045"/>
    <n v="1045"/>
  </r>
  <r>
    <x v="53"/>
    <s v="VAFFE"/>
    <n v="205.2"/>
    <n v="0"/>
    <n v="0"/>
    <n v="0"/>
    <n v="205.2"/>
  </r>
  <r>
    <x v="53"/>
    <s v="WARTH"/>
    <n v="0"/>
    <n v="0"/>
    <n v="0"/>
    <n v="323"/>
    <n v="323"/>
  </r>
  <r>
    <x v="53"/>
    <s v="WHITC"/>
    <n v="0"/>
    <n v="0"/>
    <n v="0"/>
    <n v="304"/>
    <n v="304"/>
  </r>
  <r>
    <x v="54"/>
    <s v="ALFKI"/>
    <n v="0"/>
    <n v="0"/>
    <n v="513"/>
    <n v="0"/>
    <n v="513"/>
  </r>
  <r>
    <x v="54"/>
    <s v="BERGS"/>
    <n v="0"/>
    <n v="0"/>
    <n v="0"/>
    <n v="912"/>
    <n v="912"/>
  </r>
  <r>
    <x v="54"/>
    <s v="BLAUS"/>
    <n v="0"/>
    <n v="136.80000000000001"/>
    <n v="0"/>
    <n v="0"/>
    <n v="136.80000000000001"/>
  </r>
  <r>
    <x v="54"/>
    <s v="ERNSH"/>
    <n v="0"/>
    <n v="1596"/>
    <n v="0"/>
    <n v="0"/>
    <n v="1596"/>
  </r>
  <r>
    <x v="54"/>
    <s v="LAMAI"/>
    <n v="0"/>
    <n v="346.56"/>
    <n v="0"/>
    <n v="0"/>
    <n v="346.56"/>
  </r>
  <r>
    <x v="54"/>
    <s v="LILAS"/>
    <n v="0"/>
    <n v="912"/>
    <n v="0"/>
    <n v="0"/>
    <n v="912"/>
  </r>
  <r>
    <x v="54"/>
    <s v="LONEP"/>
    <n v="0"/>
    <n v="319.2"/>
    <n v="0"/>
    <n v="0"/>
    <n v="319.2"/>
  </r>
  <r>
    <x v="54"/>
    <s v="MAISD"/>
    <n v="0"/>
    <n v="0"/>
    <n v="912"/>
    <n v="0"/>
    <n v="912"/>
  </r>
  <r>
    <x v="54"/>
    <s v="PERIC"/>
    <n v="655.20000000000005"/>
    <n v="0"/>
    <n v="0"/>
    <n v="0"/>
    <n v="655.20000000000005"/>
  </r>
  <r>
    <x v="54"/>
    <s v="QUEEN"/>
    <n v="1375.92"/>
    <n v="0"/>
    <n v="0"/>
    <n v="0"/>
    <n v="1375.92"/>
  </r>
  <r>
    <x v="54"/>
    <s v="REGGC"/>
    <n v="436.8"/>
    <n v="0"/>
    <n v="0"/>
    <n v="0"/>
    <n v="436.8"/>
  </r>
  <r>
    <x v="54"/>
    <s v="SAVEA"/>
    <n v="546"/>
    <n v="0"/>
    <n v="0"/>
    <n v="0"/>
    <n v="546"/>
  </r>
  <r>
    <x v="54"/>
    <s v="SEVES"/>
    <n v="0"/>
    <n v="0"/>
    <n v="0"/>
    <n v="1094.4000000000001"/>
    <n v="1094.4000000000001"/>
  </r>
  <r>
    <x v="54"/>
    <s v="SUPRD"/>
    <n v="1092"/>
    <n v="0"/>
    <n v="0"/>
    <n v="0"/>
    <n v="1092"/>
  </r>
  <r>
    <x v="54"/>
    <s v="THECR"/>
    <n v="0"/>
    <n v="0"/>
    <n v="456"/>
    <n v="0"/>
    <n v="456"/>
  </r>
  <r>
    <x v="54"/>
    <s v="VAFFE"/>
    <n v="0"/>
    <n v="0"/>
    <n v="0"/>
    <n v="2462.4"/>
    <n v="2462.4"/>
  </r>
  <r>
    <x v="54"/>
    <s v="WHITC"/>
    <n v="0"/>
    <n v="0"/>
    <n v="0"/>
    <n v="182.4"/>
    <n v="182.4"/>
  </r>
  <r>
    <x v="55"/>
    <s v="ANTON"/>
    <n v="0"/>
    <n v="560"/>
    <n v="0"/>
    <n v="0"/>
    <n v="560"/>
  </r>
  <r>
    <x v="55"/>
    <s v="SAVEA"/>
    <n v="0"/>
    <n v="0"/>
    <n v="0"/>
    <n v="554.4"/>
    <n v="554.4"/>
  </r>
  <r>
    <x v="55"/>
    <s v="THEBI"/>
    <n v="0"/>
    <n v="0"/>
    <n v="0"/>
    <n v="140"/>
    <n v="140"/>
  </r>
  <r>
    <x v="55"/>
    <s v="TOMSP"/>
    <n v="179.2"/>
    <n v="105"/>
    <n v="0"/>
    <n v="0"/>
    <n v="284.2"/>
  </r>
  <r>
    <x v="55"/>
    <s v="VAFFE"/>
    <n v="0"/>
    <n v="0"/>
    <n v="0"/>
    <n v="196"/>
    <n v="196"/>
  </r>
  <r>
    <x v="55"/>
    <s v="WHITC"/>
    <n v="372.4"/>
    <n v="0"/>
    <n v="0"/>
    <n v="0"/>
    <n v="372.4"/>
  </r>
  <r>
    <x v="56"/>
    <s v="MAISD"/>
    <n v="0"/>
    <n v="0"/>
    <n v="0"/>
    <n v="1756"/>
    <n v="1756"/>
  </r>
  <r>
    <x v="56"/>
    <s v="OLDWO"/>
    <n v="1755"/>
    <n v="0"/>
    <n v="0"/>
    <n v="0"/>
    <n v="1755"/>
  </r>
  <r>
    <x v="56"/>
    <s v="QUICK"/>
    <n v="0"/>
    <n v="5268"/>
    <n v="0"/>
    <n v="0"/>
    <n v="5268"/>
  </r>
  <r>
    <x v="56"/>
    <s v="RATTC"/>
    <n v="0"/>
    <n v="0"/>
    <n v="2195"/>
    <n v="0"/>
    <n v="2195"/>
  </r>
  <r>
    <x v="57"/>
    <s v="CACTU"/>
    <n v="0"/>
    <n v="75"/>
    <n v="0"/>
    <n v="0"/>
    <n v="75"/>
  </r>
  <r>
    <x v="57"/>
    <s v="FOLIG"/>
    <n v="0"/>
    <n v="0"/>
    <n v="0"/>
    <n v="225"/>
    <n v="225"/>
  </r>
  <r>
    <x v="57"/>
    <s v="FOLKO"/>
    <n v="157.5"/>
    <n v="0"/>
    <n v="0"/>
    <n v="0"/>
    <n v="157.5"/>
  </r>
  <r>
    <x v="57"/>
    <s v="HILAA"/>
    <n v="300"/>
    <n v="0"/>
    <n v="0"/>
    <n v="0"/>
    <n v="300"/>
  </r>
  <r>
    <x v="57"/>
    <s v="LONEP"/>
    <n v="0"/>
    <n v="0"/>
    <n v="125"/>
    <n v="0"/>
    <n v="125"/>
  </r>
  <r>
    <x v="57"/>
    <s v="MAISD"/>
    <n v="0"/>
    <n v="250"/>
    <n v="0"/>
    <n v="0"/>
    <n v="250"/>
  </r>
  <r>
    <x v="57"/>
    <s v="MEREP"/>
    <n v="240"/>
    <n v="0"/>
    <n v="187.5"/>
    <n v="0"/>
    <n v="427.5"/>
  </r>
  <r>
    <x v="57"/>
    <s v="OTTIK"/>
    <n v="0"/>
    <n v="0"/>
    <n v="0"/>
    <n v="500"/>
    <n v="500"/>
  </r>
  <r>
    <x v="57"/>
    <s v="QUICK"/>
    <n v="0"/>
    <n v="437.5"/>
    <n v="0"/>
    <n v="0"/>
    <n v="437.5"/>
  </r>
  <r>
    <x v="57"/>
    <s v="RICAR"/>
    <n v="0"/>
    <n v="0"/>
    <n v="180"/>
    <n v="0"/>
    <n v="180"/>
  </r>
  <r>
    <x v="57"/>
    <s v="SAVEA"/>
    <n v="0"/>
    <n v="0"/>
    <n v="0"/>
    <n v="962.5"/>
    <n v="962.5"/>
  </r>
  <r>
    <x v="57"/>
    <s v="SIMOB"/>
    <n v="270"/>
    <n v="0"/>
    <n v="0"/>
    <n v="0"/>
    <n v="270"/>
  </r>
  <r>
    <x v="57"/>
    <s v="SPLIR"/>
    <n v="0"/>
    <n v="0"/>
    <n v="0"/>
    <n v="60"/>
    <n v="60"/>
  </r>
  <r>
    <x v="57"/>
    <s v="WOLZA"/>
    <n v="0"/>
    <n v="0"/>
    <n v="0"/>
    <n v="187.5"/>
    <n v="187.5"/>
  </r>
  <r>
    <x v="58"/>
    <s v="ANATR"/>
    <n v="0"/>
    <n v="0"/>
    <n v="70"/>
    <n v="0"/>
    <n v="70"/>
  </r>
  <r>
    <x v="58"/>
    <s v="BONAP"/>
    <n v="0"/>
    <n v="0"/>
    <n v="399"/>
    <n v="0"/>
    <n v="399"/>
  </r>
  <r>
    <x v="58"/>
    <s v="BOTTM"/>
    <n v="0"/>
    <n v="212.8"/>
    <n v="0"/>
    <n v="0"/>
    <n v="212.8"/>
  </r>
  <r>
    <x v="58"/>
    <s v="CHOPS"/>
    <n v="0"/>
    <n v="0"/>
    <n v="0"/>
    <n v="392"/>
    <n v="392"/>
  </r>
  <r>
    <x v="58"/>
    <s v="ERNSH"/>
    <n v="0"/>
    <n v="333.2"/>
    <n v="0"/>
    <n v="159.6"/>
    <n v="492.79999999999995"/>
  </r>
  <r>
    <x v="58"/>
    <s v="GOURL"/>
    <n v="0"/>
    <n v="0"/>
    <n v="280"/>
    <n v="224"/>
    <n v="504"/>
  </r>
  <r>
    <x v="58"/>
    <s v="HILAA"/>
    <n v="0"/>
    <n v="420"/>
    <n v="0"/>
    <n v="0"/>
    <n v="420"/>
  </r>
  <r>
    <x v="58"/>
    <s v="HUNGO"/>
    <n v="0"/>
    <n v="280"/>
    <n v="0"/>
    <n v="0"/>
    <n v="280"/>
  </r>
  <r>
    <x v="58"/>
    <s v="MAGAA"/>
    <n v="425.6"/>
    <n v="0"/>
    <n v="0"/>
    <n v="0"/>
    <n v="425.6"/>
  </r>
  <r>
    <x v="58"/>
    <s v="OLDWO"/>
    <n v="0"/>
    <n v="0"/>
    <n v="420"/>
    <n v="0"/>
    <n v="420"/>
  </r>
  <r>
    <x v="58"/>
    <s v="QUICK"/>
    <n v="0"/>
    <n v="0"/>
    <n v="1120"/>
    <n v="0"/>
    <n v="1120"/>
  </r>
  <r>
    <x v="58"/>
    <s v="SUPRD"/>
    <n v="560"/>
    <n v="0"/>
    <n v="0"/>
    <n v="28"/>
    <n v="588"/>
  </r>
  <r>
    <x v="58"/>
    <s v="WILMK"/>
    <n v="0"/>
    <n v="0"/>
    <n v="84"/>
    <n v="0"/>
    <n v="84"/>
  </r>
  <r>
    <x v="59"/>
    <s v="ERNSH"/>
    <n v="0"/>
    <n v="3159"/>
    <n v="0"/>
    <n v="0"/>
    <n v="3159"/>
  </r>
  <r>
    <x v="59"/>
    <s v="HUNGC"/>
    <n v="0"/>
    <n v="0"/>
    <n v="1701"/>
    <n v="0"/>
    <n v="1701"/>
  </r>
  <r>
    <x v="59"/>
    <s v="LEHMS"/>
    <n v="0"/>
    <n v="0"/>
    <n v="1360.8"/>
    <n v="0"/>
    <n v="1360.8"/>
  </r>
  <r>
    <x v="59"/>
    <s v="SEVES"/>
    <n v="0"/>
    <n v="1093.5"/>
    <n v="0"/>
    <n v="0"/>
    <n v="1093.5"/>
  </r>
  <r>
    <x v="60"/>
    <s v="BLAUS"/>
    <n v="0"/>
    <n v="0"/>
    <n v="80"/>
    <n v="0"/>
    <n v="80"/>
  </r>
  <r>
    <x v="60"/>
    <s v="BSBEV"/>
    <n v="112"/>
    <n v="150"/>
    <n v="0"/>
    <n v="0"/>
    <n v="262"/>
  </r>
  <r>
    <x v="60"/>
    <s v="CHOPS"/>
    <n v="0"/>
    <n v="0"/>
    <n v="0"/>
    <n v="380"/>
    <n v="380"/>
  </r>
  <r>
    <x v="60"/>
    <s v="DUMON"/>
    <n v="0"/>
    <n v="0"/>
    <n v="60"/>
    <n v="0"/>
    <n v="60"/>
  </r>
  <r>
    <x v="60"/>
    <s v="ERNSH"/>
    <n v="400"/>
    <n v="0"/>
    <n v="0"/>
    <n v="0"/>
    <n v="400"/>
  </r>
  <r>
    <x v="60"/>
    <s v="FOLIG"/>
    <n v="0"/>
    <n v="0"/>
    <n v="0"/>
    <n v="400"/>
    <n v="400"/>
  </r>
  <r>
    <x v="60"/>
    <s v="FRANK"/>
    <n v="0"/>
    <n v="0"/>
    <n v="225"/>
    <n v="304"/>
    <n v="529"/>
  </r>
  <r>
    <x v="60"/>
    <s v="GODOS"/>
    <n v="0"/>
    <n v="54"/>
    <n v="0"/>
    <n v="0"/>
    <n v="54"/>
  </r>
  <r>
    <x v="60"/>
    <s v="GREAL"/>
    <n v="0"/>
    <n v="0"/>
    <n v="108"/>
    <n v="0"/>
    <n v="108"/>
  </r>
  <r>
    <x v="60"/>
    <s v="KOENE"/>
    <n v="272"/>
    <n v="0"/>
    <n v="0"/>
    <n v="0"/>
    <n v="272"/>
  </r>
  <r>
    <x v="60"/>
    <s v="LILAS"/>
    <n v="240"/>
    <n v="0"/>
    <n v="0"/>
    <n v="0"/>
    <n v="240"/>
  </r>
  <r>
    <x v="60"/>
    <s v="LINOD"/>
    <n v="0"/>
    <n v="0"/>
    <n v="0"/>
    <n v="300"/>
    <n v="300"/>
  </r>
  <r>
    <x v="60"/>
    <s v="MEREP"/>
    <n v="0"/>
    <n v="0"/>
    <n v="420"/>
    <n v="0"/>
    <n v="420"/>
  </r>
  <r>
    <x v="60"/>
    <s v="OCEAN"/>
    <n v="96"/>
    <n v="0"/>
    <n v="0"/>
    <n v="0"/>
    <n v="96"/>
  </r>
  <r>
    <x v="60"/>
    <s v="PRINI"/>
    <n v="126"/>
    <n v="0"/>
    <n v="0"/>
    <n v="0"/>
    <n v="126"/>
  </r>
  <r>
    <x v="60"/>
    <s v="QUEEN"/>
    <n v="216"/>
    <n v="0"/>
    <n v="0"/>
    <n v="0"/>
    <n v="216"/>
  </r>
  <r>
    <x v="60"/>
    <s v="QUICK"/>
    <n v="0"/>
    <n v="0"/>
    <n v="600"/>
    <n v="0"/>
    <n v="600"/>
  </r>
  <r>
    <x v="60"/>
    <s v="RANCH"/>
    <n v="0"/>
    <n v="0"/>
    <n v="0"/>
    <n v="50"/>
    <n v="50"/>
  </r>
  <r>
    <x v="60"/>
    <s v="SIMOB"/>
    <n v="0"/>
    <n v="0"/>
    <n v="240"/>
    <n v="0"/>
    <n v="240"/>
  </r>
  <r>
    <x v="60"/>
    <s v="WANDK"/>
    <n v="0"/>
    <n v="320"/>
    <n v="0"/>
    <n v="0"/>
    <n v="320"/>
  </r>
  <r>
    <x v="60"/>
    <s v="WHITC"/>
    <n v="0"/>
    <n v="120"/>
    <n v="0"/>
    <n v="0"/>
    <n v="120"/>
  </r>
  <r>
    <x v="61"/>
    <s v="ERNSH"/>
    <n v="0"/>
    <n v="0"/>
    <n v="2565"/>
    <n v="0"/>
    <n v="2565"/>
  </r>
  <r>
    <x v="61"/>
    <s v="GODOS"/>
    <n v="0"/>
    <n v="256.5"/>
    <n v="0"/>
    <n v="0"/>
    <n v="256.5"/>
  </r>
  <r>
    <x v="61"/>
    <s v="LETSS"/>
    <n v="0"/>
    <n v="0"/>
    <n v="0"/>
    <n v="513"/>
    <n v="513"/>
  </r>
  <r>
    <x v="61"/>
    <s v="MEREP"/>
    <n v="0"/>
    <n v="0"/>
    <n v="0"/>
    <n v="142.5"/>
    <n v="142.5"/>
  </r>
  <r>
    <x v="61"/>
    <s v="PICCO"/>
    <n v="0"/>
    <n v="570"/>
    <n v="0"/>
    <n v="0"/>
    <n v="570"/>
  </r>
  <r>
    <x v="61"/>
    <s v="QUICK"/>
    <n v="364.8"/>
    <n v="0"/>
    <n v="0"/>
    <n v="0"/>
    <n v="364.8"/>
  </r>
  <r>
    <x v="61"/>
    <s v="RANCH"/>
    <n v="0"/>
    <n v="0"/>
    <n v="0"/>
    <n v="285"/>
    <n v="285"/>
  </r>
  <r>
    <x v="61"/>
    <s v="SAVEA"/>
    <n v="1744.2"/>
    <n v="0"/>
    <n v="0"/>
    <n v="0"/>
    <n v="1744.2"/>
  </r>
  <r>
    <x v="61"/>
    <s v="SIMOB"/>
    <n v="0"/>
    <n v="0"/>
    <n v="456"/>
    <n v="0"/>
    <n v="456"/>
  </r>
  <r>
    <x v="61"/>
    <s v="VAFFE"/>
    <n v="0"/>
    <n v="0"/>
    <n v="0"/>
    <n v="570"/>
    <n v="570"/>
  </r>
  <r>
    <x v="61"/>
    <s v="WANDK"/>
    <n v="0"/>
    <n v="342"/>
    <n v="0"/>
    <n v="0"/>
    <n v="342"/>
  </r>
  <r>
    <x v="61"/>
    <s v="WARTH"/>
    <n v="570"/>
    <n v="0"/>
    <n v="0"/>
    <n v="0"/>
    <n v="570"/>
  </r>
  <r>
    <x v="61"/>
    <s v="WHITC"/>
    <n v="0"/>
    <n v="712.5"/>
    <n v="0"/>
    <n v="0"/>
    <n v="712.5"/>
  </r>
  <r>
    <x v="62"/>
    <s v="ALFKI"/>
    <n v="0"/>
    <n v="0"/>
    <n v="18"/>
    <n v="0"/>
    <n v="18"/>
  </r>
  <r>
    <x v="62"/>
    <s v="AROUT"/>
    <n v="0"/>
    <n v="0"/>
    <n v="0"/>
    <n v="319.2"/>
    <n v="319.2"/>
  </r>
  <r>
    <x v="62"/>
    <s v="BLONP"/>
    <n v="48"/>
    <n v="0"/>
    <n v="0"/>
    <n v="0"/>
    <n v="48"/>
  </r>
  <r>
    <x v="62"/>
    <s v="COMMI"/>
    <n v="48"/>
    <n v="0"/>
    <n v="0"/>
    <n v="0"/>
    <n v="48"/>
  </r>
  <r>
    <x v="62"/>
    <s v="FAMIA"/>
    <n v="0"/>
    <n v="91.8"/>
    <n v="0"/>
    <n v="0"/>
    <n v="91.8"/>
  </r>
  <r>
    <x v="62"/>
    <s v="FRANK"/>
    <n v="0"/>
    <n v="0"/>
    <n v="720"/>
    <n v="0"/>
    <n v="720"/>
  </r>
  <r>
    <x v="62"/>
    <s v="LAMAI"/>
    <n v="76.8"/>
    <n v="0"/>
    <n v="0"/>
    <n v="0"/>
    <n v="76.8"/>
  </r>
  <r>
    <x v="62"/>
    <s v="REGGC"/>
    <n v="192"/>
    <n v="0"/>
    <n v="0"/>
    <n v="0"/>
    <n v="192"/>
  </r>
  <r>
    <x v="62"/>
    <s v="SAVEA"/>
    <n v="0"/>
    <n v="0"/>
    <n v="540"/>
    <n v="288"/>
    <n v="828"/>
  </r>
  <r>
    <x v="62"/>
    <s v="SIMOB"/>
    <n v="14.4"/>
    <n v="0"/>
    <n v="0"/>
    <n v="0"/>
    <n v="14.4"/>
  </r>
  <r>
    <x v="62"/>
    <s v="VICTE"/>
    <n v="182.4"/>
    <n v="0"/>
    <n v="0"/>
    <n v="0"/>
    <n v="182.4"/>
  </r>
  <r>
    <x v="62"/>
    <s v="WELLI"/>
    <n v="0"/>
    <n v="0"/>
    <n v="226.8"/>
    <n v="0"/>
    <n v="226.8"/>
  </r>
  <r>
    <x v="62"/>
    <s v="WHITC"/>
    <n v="0"/>
    <n v="0"/>
    <n v="0"/>
    <n v="216"/>
    <n v="216"/>
  </r>
  <r>
    <x v="63"/>
    <s v="BERGS"/>
    <n v="115.2"/>
    <n v="0"/>
    <n v="0"/>
    <n v="0"/>
    <n v="115.2"/>
  </r>
  <r>
    <x v="63"/>
    <s v="BSBEV"/>
    <n v="0"/>
    <n v="360"/>
    <n v="0"/>
    <n v="0"/>
    <n v="360"/>
  </r>
  <r>
    <x v="63"/>
    <s v="CACTU"/>
    <n v="0"/>
    <n v="54"/>
    <n v="0"/>
    <n v="0"/>
    <n v="54"/>
  </r>
  <r>
    <x v="63"/>
    <s v="EASTC"/>
    <n v="504"/>
    <n v="0"/>
    <n v="0"/>
    <n v="0"/>
    <n v="504"/>
  </r>
  <r>
    <x v="63"/>
    <s v="ERNSH"/>
    <n v="0"/>
    <n v="0"/>
    <n v="405"/>
    <n v="0"/>
    <n v="405"/>
  </r>
  <r>
    <x v="63"/>
    <s v="FOLIG"/>
    <n v="0"/>
    <n v="0"/>
    <n v="0"/>
    <n v="270"/>
    <n v="270"/>
  </r>
  <r>
    <x v="63"/>
    <s v="FRANK"/>
    <n v="0"/>
    <n v="0"/>
    <n v="486"/>
    <n v="0"/>
    <n v="486"/>
  </r>
  <r>
    <x v="63"/>
    <s v="FURIB"/>
    <n v="0"/>
    <n v="306"/>
    <n v="0"/>
    <n v="0"/>
    <n v="306"/>
  </r>
  <r>
    <x v="63"/>
    <s v="GREAL"/>
    <n v="0"/>
    <n v="0"/>
    <n v="72"/>
    <n v="0"/>
    <n v="72"/>
  </r>
  <r>
    <x v="63"/>
    <s v="LINOD"/>
    <n v="0"/>
    <n v="0"/>
    <n v="0"/>
    <n v="121.5"/>
    <n v="121.5"/>
  </r>
  <r>
    <x v="63"/>
    <s v="MEREP"/>
    <n v="691.2"/>
    <n v="0"/>
    <n v="0"/>
    <n v="0"/>
    <n v="691.2"/>
  </r>
  <r>
    <x v="63"/>
    <s v="QUEDE"/>
    <n v="0"/>
    <n v="0"/>
    <n v="360"/>
    <n v="378"/>
    <n v="738"/>
  </r>
  <r>
    <x v="63"/>
    <s v="VICTE"/>
    <n v="0"/>
    <n v="540"/>
    <n v="0"/>
    <n v="0"/>
    <n v="540"/>
  </r>
  <r>
    <x v="63"/>
    <s v="WARTH"/>
    <n v="0"/>
    <n v="108"/>
    <n v="0"/>
    <n v="0"/>
    <n v="108"/>
  </r>
  <r>
    <x v="63"/>
    <s v="WHITC"/>
    <n v="0"/>
    <n v="0"/>
    <n v="0"/>
    <n v="504"/>
    <n v="504"/>
  </r>
  <r>
    <x v="64"/>
    <s v="BLONP"/>
    <n v="1379"/>
    <n v="0"/>
    <n v="0"/>
    <n v="0"/>
    <n v="1379"/>
  </r>
  <r>
    <x v="64"/>
    <s v="BSBEV"/>
    <n v="0"/>
    <n v="0"/>
    <n v="493"/>
    <n v="0"/>
    <n v="493"/>
  </r>
  <r>
    <x v="64"/>
    <s v="CHOPS"/>
    <n v="0"/>
    <n v="0"/>
    <n v="0"/>
    <n v="443.7"/>
    <n v="443.7"/>
  </r>
  <r>
    <x v="64"/>
    <s v="ERNSH"/>
    <n v="0"/>
    <n v="0"/>
    <n v="3352.4"/>
    <n v="0"/>
    <n v="3352.4"/>
  </r>
  <r>
    <x v="64"/>
    <s v="FOLIG"/>
    <n v="1379"/>
    <n v="0"/>
    <n v="0"/>
    <n v="0"/>
    <n v="1379"/>
  </r>
  <r>
    <x v="64"/>
    <s v="FRANK"/>
    <n v="0"/>
    <n v="554.62"/>
    <n v="0"/>
    <n v="0"/>
    <n v="554.62"/>
  </r>
  <r>
    <x v="64"/>
    <s v="FRANR"/>
    <n v="0"/>
    <n v="0"/>
    <n v="493"/>
    <n v="0"/>
    <n v="493"/>
  </r>
  <r>
    <x v="64"/>
    <s v="ISLAT"/>
    <n v="0"/>
    <n v="0"/>
    <n v="0"/>
    <n v="98.6"/>
    <n v="98.6"/>
  </r>
  <r>
    <x v="64"/>
    <s v="KOENE"/>
    <n v="0"/>
    <n v="0"/>
    <n v="0"/>
    <n v="986"/>
    <n v="986"/>
  </r>
  <r>
    <x v="64"/>
    <s v="LAMAI"/>
    <n v="1576"/>
    <n v="0"/>
    <n v="0"/>
    <n v="0"/>
    <n v="1576"/>
  </r>
  <r>
    <x v="64"/>
    <s v="MEREP"/>
    <n v="0"/>
    <n v="147.9"/>
    <n v="0"/>
    <n v="0"/>
    <n v="147.9"/>
  </r>
  <r>
    <x v="64"/>
    <s v="MORGK"/>
    <n v="0"/>
    <n v="0"/>
    <n v="0"/>
    <n v="986"/>
    <n v="986"/>
  </r>
  <r>
    <x v="64"/>
    <s v="OTTIK"/>
    <n v="0"/>
    <n v="936.7"/>
    <n v="0"/>
    <n v="0"/>
    <n v="936.7"/>
  </r>
  <r>
    <x v="64"/>
    <s v="QUICK"/>
    <n v="0"/>
    <n v="0"/>
    <n v="0"/>
    <n v="2366.4"/>
    <n v="2366.4"/>
  </r>
  <r>
    <x v="64"/>
    <s v="REGGC"/>
    <n v="0"/>
    <n v="443.7"/>
    <n v="0"/>
    <n v="0"/>
    <n v="443.7"/>
  </r>
  <r>
    <x v="64"/>
    <s v="SAVEA"/>
    <n v="0"/>
    <n v="0"/>
    <n v="739.5"/>
    <n v="1479"/>
    <n v="2218.5"/>
  </r>
  <r>
    <x v="64"/>
    <s v="SIMOB"/>
    <n v="0"/>
    <n v="0"/>
    <n v="0"/>
    <n v="184.87"/>
    <n v="184.87"/>
  </r>
  <r>
    <x v="64"/>
    <s v="TRADH"/>
    <n v="0"/>
    <n v="0"/>
    <n v="394.4"/>
    <n v="0"/>
    <n v="394.4"/>
  </r>
  <r>
    <x v="64"/>
    <s v="TRAIH"/>
    <n v="0"/>
    <n v="493"/>
    <n v="0"/>
    <n v="0"/>
    <n v="493"/>
  </r>
  <r>
    <x v="64"/>
    <s v="VAFFE"/>
    <n v="0"/>
    <n v="0"/>
    <n v="0"/>
    <n v="739.5"/>
    <n v="739.5"/>
  </r>
  <r>
    <x v="64"/>
    <s v="VICTE"/>
    <n v="0"/>
    <n v="1972"/>
    <n v="0"/>
    <n v="0"/>
    <n v="1972"/>
  </r>
  <r>
    <x v="65"/>
    <s v="FAMIA"/>
    <n v="124.83"/>
    <n v="0"/>
    <n v="0"/>
    <n v="0"/>
    <n v="124.83"/>
  </r>
  <r>
    <x v="65"/>
    <s v="FRANK"/>
    <n v="0"/>
    <n v="0"/>
    <n v="124.2"/>
    <n v="0"/>
    <n v="124.2"/>
  </r>
  <r>
    <x v="65"/>
    <s v="FRANS"/>
    <n v="0"/>
    <n v="0"/>
    <n v="0"/>
    <n v="46"/>
    <n v="46"/>
  </r>
  <r>
    <x v="65"/>
    <s v="GODOS"/>
    <n v="0"/>
    <n v="92"/>
    <n v="0"/>
    <n v="0"/>
    <n v="92"/>
  </r>
  <r>
    <x v="65"/>
    <s v="GREAL"/>
    <n v="0"/>
    <n v="0"/>
    <n v="248.4"/>
    <n v="0"/>
    <n v="248.4"/>
  </r>
  <r>
    <x v="65"/>
    <s v="ISLAT"/>
    <n v="0"/>
    <n v="0"/>
    <n v="46"/>
    <n v="0"/>
    <n v="46"/>
  </r>
  <r>
    <x v="65"/>
    <s v="LINOD"/>
    <n v="0"/>
    <n v="0"/>
    <n v="0"/>
    <n v="48.3"/>
    <n v="48.3"/>
  </r>
  <r>
    <x v="65"/>
    <s v="QUEDE"/>
    <n v="24.82"/>
    <n v="0"/>
    <n v="276"/>
    <n v="0"/>
    <n v="300.82"/>
  </r>
  <r>
    <x v="65"/>
    <s v="QUEEN"/>
    <n v="36.5"/>
    <n v="0"/>
    <n v="0"/>
    <n v="0"/>
    <n v="36.5"/>
  </r>
  <r>
    <x v="65"/>
    <s v="QUICK"/>
    <n v="0"/>
    <n v="0"/>
    <n v="0"/>
    <n v="437"/>
    <n v="437"/>
  </r>
  <r>
    <x v="65"/>
    <s v="RICAR"/>
    <n v="292"/>
    <n v="0"/>
    <n v="0"/>
    <n v="0"/>
    <n v="292"/>
  </r>
  <r>
    <x v="65"/>
    <s v="SAVEA"/>
    <n v="0"/>
    <n v="257.60000000000002"/>
    <n v="0"/>
    <n v="110.4"/>
    <n v="368"/>
  </r>
  <r>
    <x v="65"/>
    <s v="SUPRD"/>
    <n v="153.30000000000001"/>
    <n v="0"/>
    <n v="0"/>
    <n v="0"/>
    <n v="153.30000000000001"/>
  </r>
  <r>
    <x v="65"/>
    <s v="TOMSP"/>
    <n v="166.44"/>
    <n v="0"/>
    <n v="0"/>
    <n v="0"/>
    <n v="166.44"/>
  </r>
  <r>
    <x v="65"/>
    <s v="TORTU"/>
    <n v="0"/>
    <n v="0"/>
    <n v="64.400000000000006"/>
    <n v="0"/>
    <n v="64.400000000000006"/>
  </r>
  <r>
    <x v="65"/>
    <s v="WANDK"/>
    <n v="0"/>
    <n v="0"/>
    <n v="82.8"/>
    <n v="0"/>
    <n v="82.8"/>
  </r>
  <r>
    <x v="65"/>
    <s v="WARTH"/>
    <n v="146"/>
    <n v="0"/>
    <n v="0"/>
    <n v="0"/>
    <n v="146"/>
  </r>
  <r>
    <x v="65"/>
    <s v="WELLI"/>
    <n v="0"/>
    <n v="0"/>
    <n v="0"/>
    <n v="209.76"/>
    <n v="209.76"/>
  </r>
  <r>
    <x v="66"/>
    <s v="BOLID"/>
    <n v="0"/>
    <n v="0"/>
    <n v="0"/>
    <n v="1856.85"/>
    <n v="1856.85"/>
  </r>
  <r>
    <x v="66"/>
    <s v="EASTC"/>
    <n v="2079"/>
    <n v="0"/>
    <n v="0"/>
    <n v="0"/>
    <n v="2079"/>
  </r>
  <r>
    <x v="66"/>
    <s v="ERNSH"/>
    <n v="0"/>
    <n v="0"/>
    <n v="0"/>
    <n v="1411.21"/>
    <n v="1411.21"/>
  </r>
  <r>
    <x v="66"/>
    <s v="FRANK"/>
    <n v="0"/>
    <n v="0"/>
    <n v="0"/>
    <n v="1646.41"/>
    <n v="1646.41"/>
  </r>
  <r>
    <x v="66"/>
    <s v="GODOS"/>
    <n v="0"/>
    <n v="0"/>
    <n v="2475.8000000000002"/>
    <n v="0"/>
    <n v="2475.8000000000002"/>
  </r>
  <r>
    <x v="66"/>
    <s v="HUNGO"/>
    <n v="0"/>
    <n v="0"/>
    <n v="1237.9000000000001"/>
    <n v="0"/>
    <n v="1237.9000000000001"/>
  </r>
  <r>
    <x v="66"/>
    <s v="LAMAI"/>
    <n v="0"/>
    <n v="0"/>
    <n v="0"/>
    <n v="2352.0100000000002"/>
    <n v="2352.0100000000002"/>
  </r>
  <r>
    <x v="66"/>
    <s v="LEHMS"/>
    <n v="0"/>
    <n v="0"/>
    <n v="0"/>
    <n v="2228.2199999999998"/>
    <n v="2228.2199999999998"/>
  </r>
  <r>
    <x v="66"/>
    <s v="QUICK"/>
    <n v="0"/>
    <n v="0"/>
    <n v="0"/>
    <n v="4951.6000000000004"/>
    <n v="4951.6000000000004"/>
  </r>
  <r>
    <x v="66"/>
    <s v="RICSU"/>
    <n v="0"/>
    <n v="0"/>
    <n v="4456.4399999999996"/>
    <n v="0"/>
    <n v="4456.4399999999996"/>
  </r>
  <r>
    <x v="66"/>
    <s v="SAVEA"/>
    <n v="2019.6"/>
    <n v="4456.4399999999996"/>
    <n v="0"/>
    <n v="0"/>
    <n v="6476.0399999999991"/>
  </r>
  <r>
    <x v="66"/>
    <s v="THECR"/>
    <n v="0"/>
    <n v="0"/>
    <n v="742.74"/>
    <n v="0"/>
    <n v="742.74"/>
  </r>
  <r>
    <x v="66"/>
    <s v="VAFFE"/>
    <n v="1603.8"/>
    <n v="0"/>
    <n v="0"/>
    <n v="0"/>
    <n v="1603.8"/>
  </r>
  <r>
    <x v="66"/>
    <s v="WARTH"/>
    <n v="0"/>
    <n v="1237.9000000000001"/>
    <n v="0"/>
    <n v="0"/>
    <n v="1237.9000000000001"/>
  </r>
  <r>
    <x v="67"/>
    <s v="ANATR"/>
    <n v="0"/>
    <n v="0"/>
    <n v="69.75"/>
    <n v="0"/>
    <n v="69.75"/>
  </r>
  <r>
    <x v="67"/>
    <s v="BERGS"/>
    <n v="0"/>
    <n v="0"/>
    <n v="0"/>
    <n v="372"/>
    <n v="372"/>
  </r>
  <r>
    <x v="67"/>
    <s v="ERNSH"/>
    <n v="0"/>
    <n v="217.39"/>
    <n v="0"/>
    <n v="0"/>
    <n v="217.39"/>
  </r>
  <r>
    <x v="67"/>
    <s v="FRANK"/>
    <n v="0"/>
    <n v="0"/>
    <n v="1185.75"/>
    <n v="0"/>
    <n v="1185.75"/>
  </r>
  <r>
    <x v="67"/>
    <s v="GREAL"/>
    <n v="0"/>
    <n v="0"/>
    <n v="62.77"/>
    <n v="0"/>
    <n v="62.77"/>
  </r>
  <r>
    <x v="67"/>
    <s v="HUNGO"/>
    <n v="0"/>
    <n v="1627.5"/>
    <n v="0"/>
    <n v="0"/>
    <n v="1627.5"/>
  </r>
  <r>
    <x v="67"/>
    <s v="OCEAN"/>
    <n v="223.2"/>
    <n v="0"/>
    <n v="0"/>
    <n v="0"/>
    <n v="223.2"/>
  </r>
  <r>
    <x v="67"/>
    <s v="OTTIK"/>
    <n v="0"/>
    <n v="331.31"/>
    <n v="0"/>
    <n v="0"/>
    <n v="331.31"/>
  </r>
  <r>
    <x v="67"/>
    <s v="PERIC"/>
    <n v="223.2"/>
    <n v="0"/>
    <n v="0"/>
    <n v="0"/>
    <n v="223.2"/>
  </r>
  <r>
    <x v="67"/>
    <s v="PICCO"/>
    <n v="651"/>
    <n v="0"/>
    <n v="0"/>
    <n v="0"/>
    <n v="651"/>
  </r>
  <r>
    <x v="67"/>
    <s v="QUEDE"/>
    <n v="0"/>
    <n v="0"/>
    <n v="0"/>
    <n v="279"/>
    <n v="279"/>
  </r>
  <r>
    <x v="67"/>
    <s v="SAVEA"/>
    <n v="0"/>
    <n v="558"/>
    <n v="0"/>
    <n v="0"/>
    <n v="558"/>
  </r>
  <r>
    <x v="67"/>
    <s v="WARTH"/>
    <n v="334.8"/>
    <n v="0"/>
    <n v="0"/>
    <n v="98.81"/>
    <n v="433.61"/>
  </r>
  <r>
    <x v="68"/>
    <s v="BERGS"/>
    <n v="88.5"/>
    <n v="111.75"/>
    <n v="40.229999999999997"/>
    <n v="0"/>
    <n v="240.48"/>
  </r>
  <r>
    <x v="68"/>
    <s v="BLAUS"/>
    <n v="0"/>
    <n v="149"/>
    <n v="0"/>
    <n v="0"/>
    <n v="149"/>
  </r>
  <r>
    <x v="68"/>
    <s v="ERNSH"/>
    <n v="472"/>
    <n v="0"/>
    <n v="0"/>
    <n v="0"/>
    <n v="472"/>
  </r>
  <r>
    <x v="68"/>
    <s v="FAMIA"/>
    <n v="0"/>
    <n v="0"/>
    <n v="223.5"/>
    <n v="0"/>
    <n v="223.5"/>
  </r>
  <r>
    <x v="68"/>
    <s v="FOLIG"/>
    <n v="35.4"/>
    <n v="0"/>
    <n v="0"/>
    <n v="0"/>
    <n v="35.4"/>
  </r>
  <r>
    <x v="68"/>
    <s v="FRANK"/>
    <n v="0"/>
    <n v="0"/>
    <n v="0"/>
    <n v="111.75"/>
    <n v="111.75"/>
  </r>
  <r>
    <x v="68"/>
    <s v="HUNGC"/>
    <n v="0"/>
    <n v="0"/>
    <n v="29.8"/>
    <n v="0"/>
    <n v="29.8"/>
  </r>
  <r>
    <x v="68"/>
    <s v="KOENE"/>
    <n v="0"/>
    <n v="169.86"/>
    <n v="0"/>
    <n v="0"/>
    <n v="169.86"/>
  </r>
  <r>
    <x v="68"/>
    <s v="LEHMS"/>
    <n v="0"/>
    <n v="59.6"/>
    <n v="0"/>
    <n v="0"/>
    <n v="59.6"/>
  </r>
  <r>
    <x v="68"/>
    <s v="LETSS"/>
    <n v="0"/>
    <n v="0"/>
    <n v="0"/>
    <n v="223.5"/>
    <n v="223.5"/>
  </r>
  <r>
    <x v="68"/>
    <s v="QUEDE"/>
    <n v="0"/>
    <n v="0"/>
    <n v="0"/>
    <n v="35.76"/>
    <n v="35.76"/>
  </r>
  <r>
    <x v="68"/>
    <s v="QUEEN"/>
    <n v="106.2"/>
    <n v="0"/>
    <n v="0"/>
    <n v="0"/>
    <n v="106.2"/>
  </r>
  <r>
    <x v="68"/>
    <s v="SAVEA"/>
    <n v="0"/>
    <n v="0"/>
    <n v="223.5"/>
    <n v="0"/>
    <n v="223.5"/>
  </r>
  <r>
    <x v="68"/>
    <s v="SEVES"/>
    <n v="0"/>
    <n v="0"/>
    <n v="0"/>
    <n v="46.93"/>
    <n v="46.93"/>
  </r>
  <r>
    <x v="68"/>
    <s v="SPLIR"/>
    <n v="236"/>
    <n v="0"/>
    <n v="0"/>
    <n v="0"/>
    <n v="236"/>
  </r>
  <r>
    <x v="68"/>
    <s v="VAFFE"/>
    <n v="0"/>
    <n v="0"/>
    <n v="372.5"/>
    <n v="0"/>
    <n v="372.5"/>
  </r>
  <r>
    <x v="68"/>
    <s v="VICTE"/>
    <n v="28.32"/>
    <n v="0"/>
    <n v="0"/>
    <n v="0"/>
    <n v="28.32"/>
  </r>
  <r>
    <x v="68"/>
    <s v="WARTH"/>
    <n v="0"/>
    <n v="0"/>
    <n v="0"/>
    <n v="17.88"/>
    <n v="17.88"/>
  </r>
  <r>
    <x v="68"/>
    <s v="WHITC"/>
    <n v="0"/>
    <n v="0"/>
    <n v="0"/>
    <n v="379.95"/>
    <n v="379.95"/>
  </r>
  <r>
    <x v="68"/>
    <s v="WOLZA"/>
    <n v="0"/>
    <n v="0"/>
    <n v="0"/>
    <n v="22.35"/>
    <n v="22.35"/>
  </r>
  <r>
    <x v="69"/>
    <s v="BONAP"/>
    <n v="108"/>
    <n v="0"/>
    <n v="0"/>
    <n v="0"/>
    <n v="108"/>
  </r>
  <r>
    <x v="69"/>
    <s v="CONSH"/>
    <n v="151.19999999999999"/>
    <n v="0"/>
    <n v="0"/>
    <n v="0"/>
    <n v="151.19999999999999"/>
  </r>
  <r>
    <x v="69"/>
    <s v="ERNSH"/>
    <n v="432"/>
    <n v="0"/>
    <n v="0"/>
    <n v="0"/>
    <n v="432"/>
  </r>
  <r>
    <x v="69"/>
    <s v="FRANK"/>
    <n v="0"/>
    <n v="0"/>
    <n v="288"/>
    <n v="0"/>
    <n v="288"/>
  </r>
  <r>
    <x v="69"/>
    <s v="ISLAT"/>
    <n v="0"/>
    <n v="0"/>
    <n v="135"/>
    <n v="0"/>
    <n v="135"/>
  </r>
  <r>
    <x v="69"/>
    <s v="LAUGB"/>
    <n v="0"/>
    <n v="72"/>
    <n v="0"/>
    <n v="0"/>
    <n v="72"/>
  </r>
  <r>
    <x v="69"/>
    <s v="LILAS"/>
    <n v="0"/>
    <n v="535.5"/>
    <n v="0"/>
    <n v="0"/>
    <n v="535.5"/>
  </r>
  <r>
    <x v="69"/>
    <s v="OTTIK"/>
    <n v="0"/>
    <n v="171"/>
    <n v="0"/>
    <n v="0"/>
    <n v="171"/>
  </r>
  <r>
    <x v="69"/>
    <s v="SAVEA"/>
    <n v="0"/>
    <n v="0"/>
    <n v="0"/>
    <n v="396"/>
    <n v="396"/>
  </r>
  <r>
    <x v="70"/>
    <s v="BONAP"/>
    <n v="0"/>
    <n v="1275"/>
    <n v="0"/>
    <n v="0"/>
    <n v="1275"/>
  </r>
  <r>
    <x v="70"/>
    <s v="BSBEV"/>
    <n v="720"/>
    <n v="0"/>
    <n v="0"/>
    <n v="0"/>
    <n v="720"/>
  </r>
  <r>
    <x v="70"/>
    <s v="FOLIG"/>
    <n v="0"/>
    <n v="0"/>
    <n v="1050"/>
    <n v="0"/>
    <n v="1050"/>
  </r>
  <r>
    <x v="70"/>
    <s v="GOURL"/>
    <n v="0"/>
    <n v="0"/>
    <n v="0"/>
    <n v="76.5"/>
    <n v="76.5"/>
  </r>
  <r>
    <x v="70"/>
    <s v="OTTIK"/>
    <n v="0"/>
    <n v="0"/>
    <n v="0"/>
    <n v="1050"/>
    <n v="1050"/>
  </r>
  <r>
    <x v="70"/>
    <s v="QUICK"/>
    <n v="0"/>
    <n v="0"/>
    <n v="0"/>
    <n v="2700"/>
    <n v="2700"/>
  </r>
  <r>
    <x v="70"/>
    <s v="SAVEA"/>
    <n v="0"/>
    <n v="0"/>
    <n v="1350"/>
    <n v="0"/>
    <n v="1350"/>
  </r>
  <r>
    <x v="70"/>
    <s v="VAFFE"/>
    <n v="0"/>
    <n v="0"/>
    <n v="300"/>
    <n v="0"/>
    <n v="300"/>
  </r>
  <r>
    <x v="70"/>
    <s v="VICTE"/>
    <n v="364.8"/>
    <n v="300"/>
    <n v="0"/>
    <n v="0"/>
    <n v="664.8"/>
  </r>
  <r>
    <x v="71"/>
    <s v="HUNGO"/>
    <n v="520"/>
    <n v="0"/>
    <n v="0"/>
    <n v="0"/>
    <n v="520"/>
  </r>
  <r>
    <x v="71"/>
    <s v="LINOD"/>
    <n v="0"/>
    <n v="0"/>
    <n v="0"/>
    <n v="650"/>
    <n v="650"/>
  </r>
  <r>
    <x v="71"/>
    <s v="QUEEN"/>
    <n v="0"/>
    <n v="0"/>
    <n v="385.94"/>
    <n v="0"/>
    <n v="385.94"/>
  </r>
  <r>
    <x v="71"/>
    <s v="RICSU"/>
    <n v="0"/>
    <n v="0"/>
    <n v="0"/>
    <n v="292.5"/>
    <n v="292.5"/>
  </r>
  <r>
    <x v="71"/>
    <s v="VAFFE"/>
    <n v="325"/>
    <n v="0"/>
    <n v="0"/>
    <n v="0"/>
    <n v="325"/>
  </r>
  <r>
    <x v="72"/>
    <s v="ALFKI"/>
    <n v="0"/>
    <n v="0"/>
    <n v="0"/>
    <n v="878"/>
    <n v="878"/>
  </r>
  <r>
    <x v="72"/>
    <s v="ERNSH"/>
    <n v="2281.5"/>
    <n v="0"/>
    <n v="0"/>
    <n v="0"/>
    <n v="2281.5"/>
  </r>
  <r>
    <x v="72"/>
    <s v="FOLIG"/>
    <n v="0"/>
    <n v="0"/>
    <n v="0"/>
    <n v="1317"/>
    <n v="1317"/>
  </r>
  <r>
    <x v="72"/>
    <s v="HUNGO"/>
    <n v="921.37"/>
    <n v="0"/>
    <n v="0"/>
    <n v="0"/>
    <n v="921.37"/>
  </r>
  <r>
    <x v="72"/>
    <s v="MORGK"/>
    <n v="0"/>
    <n v="263.39999999999998"/>
    <n v="0"/>
    <n v="0"/>
    <n v="263.39999999999998"/>
  </r>
  <r>
    <x v="72"/>
    <s v="PICCO"/>
    <n v="0"/>
    <n v="0"/>
    <n v="0"/>
    <n v="395.1"/>
    <n v="395.1"/>
  </r>
  <r>
    <x v="72"/>
    <s v="WHITC"/>
    <n v="0"/>
    <n v="0"/>
    <n v="842.88"/>
    <n v="0"/>
    <n v="842.88"/>
  </r>
  <r>
    <x v="73"/>
    <s v="BLONP"/>
    <n v="718.2"/>
    <n v="0"/>
    <n v="0"/>
    <n v="0"/>
    <n v="718.2"/>
  </r>
  <r>
    <x v="73"/>
    <s v="BONAP"/>
    <n v="212.8"/>
    <n v="0"/>
    <n v="0"/>
    <n v="0"/>
    <n v="212.8"/>
  </r>
  <r>
    <x v="73"/>
    <s v="GALED"/>
    <n v="186.2"/>
    <n v="0"/>
    <n v="0"/>
    <n v="0"/>
    <n v="186.2"/>
  </r>
  <r>
    <x v="73"/>
    <s v="GODOS"/>
    <n v="0"/>
    <n v="0"/>
    <n v="299.25"/>
    <n v="0"/>
    <n v="299.25"/>
  </r>
  <r>
    <x v="73"/>
    <s v="GREAL"/>
    <n v="0"/>
    <n v="0"/>
    <n v="931"/>
    <n v="0"/>
    <n v="931"/>
  </r>
  <r>
    <x v="73"/>
    <s v="HILAA"/>
    <n v="0"/>
    <n v="0"/>
    <n v="0"/>
    <n v="931"/>
    <n v="931"/>
  </r>
  <r>
    <x v="73"/>
    <s v="LEHMS"/>
    <n v="0"/>
    <n v="997.5"/>
    <n v="0"/>
    <n v="0"/>
    <n v="997.5"/>
  </r>
  <r>
    <x v="73"/>
    <s v="MEREP"/>
    <n v="159.6"/>
    <n v="538.65"/>
    <n v="0"/>
    <n v="0"/>
    <n v="698.25"/>
  </r>
  <r>
    <x v="73"/>
    <s v="QUICK"/>
    <n v="837.9"/>
    <n v="0"/>
    <n v="0"/>
    <n v="0"/>
    <n v="837.9"/>
  </r>
  <r>
    <x v="73"/>
    <s v="RATTC"/>
    <n v="798"/>
    <n v="0"/>
    <n v="0"/>
    <n v="0"/>
    <n v="798"/>
  </r>
  <r>
    <x v="73"/>
    <s v="SAVEA"/>
    <n v="0"/>
    <n v="0"/>
    <n v="0"/>
    <n v="798"/>
    <n v="798"/>
  </r>
  <r>
    <x v="73"/>
    <s v="TRAIH"/>
    <n v="0"/>
    <n v="199.5"/>
    <n v="0"/>
    <n v="0"/>
    <n v="199.5"/>
  </r>
  <r>
    <x v="73"/>
    <s v="WANDK"/>
    <n v="0"/>
    <n v="0"/>
    <n v="448.87"/>
    <n v="0"/>
    <n v="448.87"/>
  </r>
  <r>
    <x v="74"/>
    <s v="AROUT"/>
    <n v="0"/>
    <n v="237.5"/>
    <n v="0"/>
    <n v="0"/>
    <n v="237.5"/>
  </r>
  <r>
    <x v="74"/>
    <s v="BONAP"/>
    <n v="0"/>
    <n v="0"/>
    <n v="0"/>
    <n v="213.75"/>
    <n v="213.75"/>
  </r>
  <r>
    <x v="74"/>
    <s v="BOTTM"/>
    <n v="171"/>
    <n v="0"/>
    <n v="0"/>
    <n v="0"/>
    <n v="171"/>
  </r>
  <r>
    <x v="74"/>
    <s v="FAMIA"/>
    <n v="0"/>
    <n v="48.45"/>
    <n v="0"/>
    <n v="0"/>
    <n v="48.45"/>
  </r>
  <r>
    <x v="74"/>
    <s v="FOLIG"/>
    <n v="228"/>
    <n v="0"/>
    <n v="0"/>
    <n v="0"/>
    <n v="228"/>
  </r>
  <r>
    <x v="74"/>
    <s v="FOLKO"/>
    <n v="0"/>
    <n v="0"/>
    <n v="0"/>
    <n v="285"/>
    <n v="285"/>
  </r>
  <r>
    <x v="74"/>
    <s v="FRANS"/>
    <n v="0"/>
    <n v="0"/>
    <n v="0"/>
    <n v="47.5"/>
    <n v="47.5"/>
  </r>
  <r>
    <x v="74"/>
    <s v="GOURL"/>
    <n v="0"/>
    <n v="0"/>
    <n v="142.5"/>
    <n v="0"/>
    <n v="142.5"/>
  </r>
  <r>
    <x v="74"/>
    <s v="GREAL"/>
    <n v="0"/>
    <n v="0"/>
    <n v="51.3"/>
    <n v="0"/>
    <n v="51.3"/>
  </r>
  <r>
    <x v="74"/>
    <s v="MORGK"/>
    <n v="0"/>
    <n v="0"/>
    <n v="0"/>
    <n v="114"/>
    <n v="114"/>
  </r>
  <r>
    <x v="74"/>
    <s v="OTTIK"/>
    <n v="0"/>
    <n v="0"/>
    <n v="380"/>
    <n v="0"/>
    <n v="380"/>
  </r>
  <r>
    <x v="74"/>
    <s v="QUICK"/>
    <n v="418"/>
    <n v="0"/>
    <n v="0"/>
    <n v="0"/>
    <n v="418"/>
  </r>
  <r>
    <x v="74"/>
    <s v="SAVEA"/>
    <n v="0"/>
    <n v="0"/>
    <n v="95"/>
    <n v="356.25"/>
    <n v="451.25"/>
  </r>
  <r>
    <x v="74"/>
    <s v="WELLI"/>
    <n v="0"/>
    <n v="0"/>
    <n v="142.5"/>
    <n v="0"/>
    <n v="142.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87">
  <r>
    <x v="0"/>
    <s v="Chai"/>
    <n v="705.6"/>
    <x v="0"/>
  </r>
  <r>
    <x v="0"/>
    <s v="Chai"/>
    <n v="878.4"/>
    <x v="1"/>
  </r>
  <r>
    <x v="0"/>
    <s v="Chai"/>
    <n v="1174.5"/>
    <x v="2"/>
  </r>
  <r>
    <x v="0"/>
    <s v="Chai"/>
    <n v="2128.5"/>
    <x v="3"/>
  </r>
  <r>
    <x v="0"/>
    <s v="Chang"/>
    <n v="2720.8"/>
    <x v="0"/>
  </r>
  <r>
    <x v="0"/>
    <s v="Chang"/>
    <n v="228"/>
    <x v="1"/>
  </r>
  <r>
    <x v="0"/>
    <s v="Chang"/>
    <n v="2061.5"/>
    <x v="2"/>
  </r>
  <r>
    <x v="0"/>
    <s v="Chang"/>
    <n v="2028.25"/>
    <x v="3"/>
  </r>
  <r>
    <x v="0"/>
    <s v="Chartreuse verte"/>
    <n v="590.4"/>
    <x v="0"/>
  </r>
  <r>
    <x v="0"/>
    <s v="Chartreuse verte"/>
    <n v="360"/>
    <x v="1"/>
  </r>
  <r>
    <x v="0"/>
    <s v="Chartreuse verte"/>
    <n v="1100.7"/>
    <x v="2"/>
  </r>
  <r>
    <x v="0"/>
    <s v="Chartreuse verte"/>
    <n v="2424.6"/>
    <x v="3"/>
  </r>
  <r>
    <x v="0"/>
    <s v="Côte de Blaye"/>
    <n v="25127.360000000001"/>
    <x v="0"/>
  </r>
  <r>
    <x v="0"/>
    <s v="Côte de Blaye"/>
    <n v="12806.1"/>
    <x v="1"/>
  </r>
  <r>
    <x v="0"/>
    <s v="Côte de Blaye"/>
    <n v="7312.12"/>
    <x v="2"/>
  </r>
  <r>
    <x v="0"/>
    <s v="Côte de Blaye"/>
    <n v="1317.5"/>
    <x v="3"/>
  </r>
  <r>
    <x v="0"/>
    <s v="Guaraná Fantástica"/>
    <n v="529.20000000000005"/>
    <x v="0"/>
  </r>
  <r>
    <x v="0"/>
    <s v="Guaraná Fantástica"/>
    <n v="467.55"/>
    <x v="1"/>
  </r>
  <r>
    <x v="0"/>
    <s v="Guaraná Fantástica"/>
    <n v="219.37"/>
    <x v="2"/>
  </r>
  <r>
    <x v="0"/>
    <s v="Guaraná Fantástica"/>
    <n v="337.5"/>
    <x v="3"/>
  </r>
  <r>
    <x v="0"/>
    <s v="Ipoh Coffee"/>
    <n v="1398.4"/>
    <x v="0"/>
  </r>
  <r>
    <x v="0"/>
    <s v="Ipoh Coffee"/>
    <n v="4496.5"/>
    <x v="1"/>
  </r>
  <r>
    <x v="0"/>
    <s v="Ipoh Coffee"/>
    <n v="1196"/>
    <x v="2"/>
  </r>
  <r>
    <x v="0"/>
    <s v="Ipoh Coffee"/>
    <n v="3979"/>
    <x v="3"/>
  </r>
  <r>
    <x v="0"/>
    <s v="Lakkalikööri"/>
    <n v="1141.92"/>
    <x v="0"/>
  </r>
  <r>
    <x v="0"/>
    <s v="Lakkalikööri"/>
    <n v="1774.08"/>
    <x v="1"/>
  </r>
  <r>
    <x v="0"/>
    <s v="Lakkalikööri"/>
    <n v="3261.6"/>
    <x v="2"/>
  </r>
  <r>
    <x v="0"/>
    <s v="Lakkalikööri"/>
    <n v="1705.5"/>
    <x v="3"/>
  </r>
  <r>
    <x v="0"/>
    <s v="Laughing Lumberjack Lager"/>
    <n v="518"/>
    <x v="1"/>
  </r>
  <r>
    <x v="0"/>
    <s v="Laughing Lumberjack Lager"/>
    <n v="350"/>
    <x v="2"/>
  </r>
  <r>
    <x v="0"/>
    <s v="Laughing Lumberjack Lager"/>
    <n v="42"/>
    <x v="3"/>
  </r>
  <r>
    <x v="0"/>
    <s v="Outback Lager"/>
    <n v="1508.4"/>
    <x v="0"/>
  </r>
  <r>
    <x v="0"/>
    <s v="Outback Lager"/>
    <n v="384"/>
    <x v="1"/>
  </r>
  <r>
    <x v="0"/>
    <s v="Outback Lager"/>
    <n v="1252.5"/>
    <x v="2"/>
  </r>
  <r>
    <x v="0"/>
    <s v="Outback Lager"/>
    <n v="2683.5"/>
    <x v="3"/>
  </r>
  <r>
    <x v="0"/>
    <s v="Rhönbräu Klosterbier"/>
    <n v="214.52"/>
    <x v="0"/>
  </r>
  <r>
    <x v="0"/>
    <s v="Rhönbräu Klosterbier"/>
    <n v="1508.92"/>
    <x v="1"/>
  </r>
  <r>
    <x v="0"/>
    <s v="Rhönbräu Klosterbier"/>
    <n v="1233.8"/>
    <x v="2"/>
  </r>
  <r>
    <x v="0"/>
    <s v="Rhönbräu Klosterbier"/>
    <n v="1233.8"/>
    <x v="3"/>
  </r>
  <r>
    <x v="0"/>
    <s v="Sasquatch Ale"/>
    <n v="179.2"/>
    <x v="0"/>
  </r>
  <r>
    <x v="0"/>
    <s v="Sasquatch Ale"/>
    <n v="1037.4000000000001"/>
    <x v="1"/>
  </r>
  <r>
    <x v="0"/>
    <s v="Sasquatch Ale"/>
    <n v="750.4"/>
    <x v="3"/>
  </r>
  <r>
    <x v="0"/>
    <s v="Steeleye Stout"/>
    <n v="1742.4"/>
    <x v="0"/>
  </r>
  <r>
    <x v="0"/>
    <s v="Steeleye Stout"/>
    <n v="1008"/>
    <x v="1"/>
  </r>
  <r>
    <x v="0"/>
    <s v="Steeleye Stout"/>
    <n v="1683"/>
    <x v="2"/>
  </r>
  <r>
    <x v="0"/>
    <s v="Steeleye Stout"/>
    <n v="1273.5"/>
    <x v="3"/>
  </r>
  <r>
    <x v="1"/>
    <s v="Aniseed Syrup"/>
    <n v="544"/>
    <x v="0"/>
  </r>
  <r>
    <x v="1"/>
    <s v="Aniseed Syrup"/>
    <n v="600"/>
    <x v="1"/>
  </r>
  <r>
    <x v="1"/>
    <s v="Aniseed Syrup"/>
    <n v="140"/>
    <x v="2"/>
  </r>
  <r>
    <x v="1"/>
    <s v="Aniseed Syrup"/>
    <n v="440"/>
    <x v="3"/>
  </r>
  <r>
    <x v="1"/>
    <s v="Chef Anton's Cajun Seasoning"/>
    <n v="225.28"/>
    <x v="0"/>
  </r>
  <r>
    <x v="1"/>
    <s v="Chef Anton's Cajun Seasoning"/>
    <n v="2970"/>
    <x v="1"/>
  </r>
  <r>
    <x v="1"/>
    <s v="Chef Anton's Cajun Seasoning"/>
    <n v="1337.6"/>
    <x v="2"/>
  </r>
  <r>
    <x v="1"/>
    <s v="Chef Anton's Cajun Seasoning"/>
    <n v="682"/>
    <x v="3"/>
  </r>
  <r>
    <x v="1"/>
    <s v="Chef Anton's Gumbo Mix"/>
    <n v="288.22000000000003"/>
    <x v="2"/>
  </r>
  <r>
    <x v="1"/>
    <s v="Chef Anton's Gumbo Mix"/>
    <n v="85.4"/>
    <x v="3"/>
  </r>
  <r>
    <x v="1"/>
    <s v="Genen Shouyu"/>
    <n v="176.7"/>
    <x v="1"/>
  </r>
  <r>
    <x v="1"/>
    <s v="Genen Shouyu"/>
    <n v="1298.1199999999999"/>
    <x v="2"/>
  </r>
  <r>
    <x v="1"/>
    <s v="Grandma's Boysenberry Spread"/>
    <n v="1750"/>
    <x v="2"/>
  </r>
  <r>
    <x v="1"/>
    <s v="Grandma's Boysenberry Spread"/>
    <n v="750"/>
    <x v="3"/>
  </r>
  <r>
    <x v="1"/>
    <s v="Gula Malacca"/>
    <n v="1994.85"/>
    <x v="0"/>
  </r>
  <r>
    <x v="1"/>
    <s v="Gula Malacca"/>
    <n v="1753.62"/>
    <x v="1"/>
  </r>
  <r>
    <x v="1"/>
    <s v="Gula Malacca"/>
    <n v="1093.0899999999999"/>
    <x v="2"/>
  </r>
  <r>
    <x v="1"/>
    <s v="Gula Malacca"/>
    <n v="1701.87"/>
    <x v="3"/>
  </r>
  <r>
    <x v="1"/>
    <s v="Louisiana Fiery Hot Pepper Sauce"/>
    <n v="1347.36"/>
    <x v="0"/>
  </r>
  <r>
    <x v="1"/>
    <s v="Louisiana Fiery Hot Pepper Sauce"/>
    <n v="2150.77"/>
    <x v="1"/>
  </r>
  <r>
    <x v="1"/>
    <s v="Louisiana Fiery Hot Pepper Sauce"/>
    <n v="1975.54"/>
    <x v="2"/>
  </r>
  <r>
    <x v="1"/>
    <s v="Louisiana Fiery Hot Pepper Sauce"/>
    <n v="3857.41"/>
    <x v="3"/>
  </r>
  <r>
    <x v="1"/>
    <s v="Louisiana Hot Spiced Okra"/>
    <n v="816"/>
    <x v="0"/>
  </r>
  <r>
    <x v="1"/>
    <s v="Louisiana Hot Spiced Okra"/>
    <n v="1224"/>
    <x v="1"/>
  </r>
  <r>
    <x v="1"/>
    <s v="Louisiana Hot Spiced Okra"/>
    <n v="918"/>
    <x v="3"/>
  </r>
  <r>
    <x v="1"/>
    <s v="Northwoods Cranberry Sauce"/>
    <n v="1300"/>
    <x v="1"/>
  </r>
  <r>
    <x v="1"/>
    <s v="Northwoods Cranberry Sauce"/>
    <n v="2960"/>
    <x v="3"/>
  </r>
  <r>
    <x v="1"/>
    <s v="Original Frankfurter grüne Soße"/>
    <n v="1112.8"/>
    <x v="0"/>
  </r>
  <r>
    <x v="1"/>
    <s v="Original Frankfurter grüne Soße"/>
    <n v="1027.78"/>
    <x v="1"/>
  </r>
  <r>
    <x v="1"/>
    <s v="Original Frankfurter grüne Soße"/>
    <n v="2255.5"/>
    <x v="2"/>
  </r>
  <r>
    <x v="1"/>
    <s v="Original Frankfurter grüne Soße"/>
    <n v="510.9"/>
    <x v="3"/>
  </r>
  <r>
    <x v="1"/>
    <s v="Sirop d'érable"/>
    <n v="2679"/>
    <x v="0"/>
  </r>
  <r>
    <x v="1"/>
    <s v="Sirop d'érable"/>
    <n v="1881"/>
    <x v="1"/>
  </r>
  <r>
    <x v="1"/>
    <s v="Sirop d'érable"/>
    <n v="3021"/>
    <x v="2"/>
  </r>
  <r>
    <x v="1"/>
    <s v="Sirop d'érable"/>
    <n v="1510.5"/>
    <x v="3"/>
  </r>
  <r>
    <x v="1"/>
    <s v="Vegie-spread"/>
    <n v="3202.87"/>
    <x v="0"/>
  </r>
  <r>
    <x v="1"/>
    <s v="Vegie-spread"/>
    <n v="263.39999999999998"/>
    <x v="1"/>
  </r>
  <r>
    <x v="1"/>
    <s v="Vegie-spread"/>
    <n v="842.88"/>
    <x v="2"/>
  </r>
  <r>
    <x v="1"/>
    <s v="Vegie-spread"/>
    <n v="2590.1"/>
    <x v="3"/>
  </r>
  <r>
    <x v="2"/>
    <s v="Chocolade"/>
    <n v="744.6"/>
    <x v="0"/>
  </r>
  <r>
    <x v="2"/>
    <s v="Chocolade"/>
    <n v="162.56"/>
    <x v="1"/>
  </r>
  <r>
    <x v="2"/>
    <s v="Chocolade"/>
    <n v="68.849999999999994"/>
    <x v="2"/>
  </r>
  <r>
    <x v="2"/>
    <s v="Chocolade"/>
    <n v="306"/>
    <x v="3"/>
  </r>
  <r>
    <x v="2"/>
    <s v="Gumbär Gummibärchen"/>
    <n v="5079.6000000000004"/>
    <x v="0"/>
  </r>
  <r>
    <x v="2"/>
    <s v="Gumbär Gummibärchen"/>
    <n v="1249.2"/>
    <x v="1"/>
  </r>
  <r>
    <x v="2"/>
    <s v="Gumbär Gummibärchen"/>
    <n v="2061.17"/>
    <x v="2"/>
  </r>
  <r>
    <x v="2"/>
    <s v="Gumbär Gummibärchen"/>
    <n v="2835.68"/>
    <x v="3"/>
  </r>
  <r>
    <x v="2"/>
    <s v="Maxilaku"/>
    <n v="1605.6"/>
    <x v="0"/>
  </r>
  <r>
    <x v="2"/>
    <s v="Maxilaku"/>
    <n v="620"/>
    <x v="1"/>
  </r>
  <r>
    <x v="2"/>
    <s v="Maxilaku"/>
    <n v="835"/>
    <x v="2"/>
  </r>
  <r>
    <x v="2"/>
    <s v="NuNuCa Nuß-Nougat-Creme"/>
    <n v="193.2"/>
    <x v="0"/>
  </r>
  <r>
    <x v="2"/>
    <s v="NuNuCa Nuß-Nougat-Creme"/>
    <n v="865.2"/>
    <x v="1"/>
  </r>
  <r>
    <x v="2"/>
    <s v="NuNuCa Nuß-Nougat-Creme"/>
    <n v="493.5"/>
    <x v="3"/>
  </r>
  <r>
    <x v="2"/>
    <s v="Pavlova"/>
    <n v="1685.36"/>
    <x v="0"/>
  </r>
  <r>
    <x v="2"/>
    <s v="Pavlova"/>
    <n v="2646.08"/>
    <x v="1"/>
  </r>
  <r>
    <x v="2"/>
    <s v="Pavlova"/>
    <n v="1849.7"/>
    <x v="2"/>
  </r>
  <r>
    <x v="2"/>
    <s v="Pavlova"/>
    <n v="999.01"/>
    <x v="3"/>
  </r>
  <r>
    <x v="2"/>
    <s v="Schoggi Schokolade"/>
    <n v="1755"/>
    <x v="0"/>
  </r>
  <r>
    <x v="2"/>
    <s v="Schoggi Schokolade"/>
    <n v="5268"/>
    <x v="1"/>
  </r>
  <r>
    <x v="2"/>
    <s v="Schoggi Schokolade"/>
    <n v="2195"/>
    <x v="2"/>
  </r>
  <r>
    <x v="2"/>
    <s v="Schoggi Schokolade"/>
    <n v="1756"/>
    <x v="3"/>
  </r>
  <r>
    <x v="2"/>
    <s v="Scottish Longbreads"/>
    <n v="1267.5"/>
    <x v="0"/>
  </r>
  <r>
    <x v="2"/>
    <s v="Scottish Longbreads"/>
    <n v="1062.5"/>
    <x v="1"/>
  </r>
  <r>
    <x v="2"/>
    <s v="Scottish Longbreads"/>
    <n v="492.5"/>
    <x v="2"/>
  </r>
  <r>
    <x v="2"/>
    <s v="Scottish Longbreads"/>
    <n v="1935"/>
    <x v="3"/>
  </r>
  <r>
    <x v="2"/>
    <s v="Sir Rodney's Marmalade"/>
    <n v="4252.5"/>
    <x v="1"/>
  </r>
  <r>
    <x v="2"/>
    <s v="Sir Rodney's Marmalade"/>
    <n v="1360.8"/>
    <x v="2"/>
  </r>
  <r>
    <x v="2"/>
    <s v="Sir Rodney's Marmalade"/>
    <n v="1701"/>
    <x v="3"/>
  </r>
  <r>
    <x v="2"/>
    <s v="Sir Rodney's Scones"/>
    <n v="1418"/>
    <x v="0"/>
  </r>
  <r>
    <x v="2"/>
    <s v="Sir Rodney's Scones"/>
    <n v="756"/>
    <x v="1"/>
  </r>
  <r>
    <x v="2"/>
    <s v="Sir Rodney's Scones"/>
    <n v="1733"/>
    <x v="2"/>
  </r>
  <r>
    <x v="2"/>
    <s v="Sir Rodney's Scones"/>
    <n v="1434"/>
    <x v="3"/>
  </r>
  <r>
    <x v="2"/>
    <s v="Tarte au sucre"/>
    <n v="4728"/>
    <x v="0"/>
  </r>
  <r>
    <x v="2"/>
    <s v="Tarte au sucre"/>
    <n v="4547.92"/>
    <x v="1"/>
  </r>
  <r>
    <x v="2"/>
    <s v="Tarte au sucre"/>
    <n v="5472.3"/>
    <x v="2"/>
  </r>
  <r>
    <x v="2"/>
    <s v="Tarte au sucre"/>
    <n v="6014.6"/>
    <x v="3"/>
  </r>
  <r>
    <x v="2"/>
    <s v="Teatime Chocolate Biscuits"/>
    <n v="943.89"/>
    <x v="0"/>
  </r>
  <r>
    <x v="2"/>
    <s v="Teatime Chocolate Biscuits"/>
    <n v="349.6"/>
    <x v="1"/>
  </r>
  <r>
    <x v="2"/>
    <s v="Teatime Chocolate Biscuits"/>
    <n v="841.8"/>
    <x v="2"/>
  </r>
  <r>
    <x v="2"/>
    <s v="Teatime Chocolate Biscuits"/>
    <n v="204.7"/>
    <x v="3"/>
  </r>
  <r>
    <x v="2"/>
    <s v="Valkoinen suklaa"/>
    <n v="845"/>
    <x v="0"/>
  </r>
  <r>
    <x v="2"/>
    <s v="Valkoinen suklaa"/>
    <n v="385.94"/>
    <x v="2"/>
  </r>
  <r>
    <x v="2"/>
    <s v="Valkoinen suklaa"/>
    <n v="942.5"/>
    <x v="3"/>
  </r>
  <r>
    <x v="2"/>
    <s v="Zaanse koeken"/>
    <n v="817"/>
    <x v="0"/>
  </r>
  <r>
    <x v="2"/>
    <s v="Zaanse koeken"/>
    <n v="285.95"/>
    <x v="1"/>
  </r>
  <r>
    <x v="2"/>
    <s v="Zaanse koeken"/>
    <n v="668.8"/>
    <x v="2"/>
  </r>
  <r>
    <x v="2"/>
    <s v="Zaanse koeken"/>
    <n v="1159"/>
    <x v="3"/>
  </r>
  <r>
    <x v="3"/>
    <s v="Camembert Pierrot"/>
    <n v="3329.28"/>
    <x v="0"/>
  </r>
  <r>
    <x v="3"/>
    <s v="Camembert Pierrot"/>
    <n v="3989.9"/>
    <x v="1"/>
  </r>
  <r>
    <x v="3"/>
    <s v="Camembert Pierrot"/>
    <n v="10273.1"/>
    <x v="2"/>
  </r>
  <r>
    <x v="3"/>
    <s v="Camembert Pierrot"/>
    <n v="3060"/>
    <x v="3"/>
  </r>
  <r>
    <x v="3"/>
    <s v="Fløtemysost"/>
    <n v="4454.8"/>
    <x v="0"/>
  </r>
  <r>
    <x v="3"/>
    <s v="Fløtemysost"/>
    <n v="174.15"/>
    <x v="1"/>
  </r>
  <r>
    <x v="3"/>
    <s v="Fløtemysost"/>
    <n v="2541.29"/>
    <x v="2"/>
  </r>
  <r>
    <x v="3"/>
    <s v="Fløtemysost"/>
    <n v="2472.5"/>
    <x v="3"/>
  </r>
  <r>
    <x v="3"/>
    <s v="Geitost"/>
    <n v="294"/>
    <x v="0"/>
  </r>
  <r>
    <x v="3"/>
    <s v="Geitost"/>
    <n v="242.5"/>
    <x v="1"/>
  </r>
  <r>
    <x v="3"/>
    <s v="Geitost"/>
    <n v="99.5"/>
    <x v="2"/>
  </r>
  <r>
    <x v="3"/>
    <s v="Geitost"/>
    <n v="150"/>
    <x v="3"/>
  </r>
  <r>
    <x v="3"/>
    <s v="Gorgonzola Telino"/>
    <n v="487"/>
    <x v="0"/>
  </r>
  <r>
    <x v="3"/>
    <s v="Gorgonzola Telino"/>
    <n v="2993.12"/>
    <x v="1"/>
  </r>
  <r>
    <x v="3"/>
    <s v="Gorgonzola Telino"/>
    <n v="1458.75"/>
    <x v="2"/>
  </r>
  <r>
    <x v="3"/>
    <s v="Gorgonzola Telino"/>
    <n v="2681.87"/>
    <x v="3"/>
  </r>
  <r>
    <x v="3"/>
    <s v="Gudbrandsdalsost"/>
    <n v="2649.6"/>
    <x v="0"/>
  </r>
  <r>
    <x v="3"/>
    <s v="Gudbrandsdalsost"/>
    <n v="1267.2"/>
    <x v="1"/>
  </r>
  <r>
    <x v="3"/>
    <s v="Gudbrandsdalsost"/>
    <n v="4473"/>
    <x v="2"/>
  </r>
  <r>
    <x v="3"/>
    <s v="Gudbrandsdalsost"/>
    <n v="5652"/>
    <x v="3"/>
  </r>
  <r>
    <x v="3"/>
    <s v="Mascarpone Fabioli"/>
    <n v="2220.8000000000002"/>
    <x v="1"/>
  </r>
  <r>
    <x v="3"/>
    <s v="Mascarpone Fabioli"/>
    <n v="448"/>
    <x v="3"/>
  </r>
  <r>
    <x v="3"/>
    <s v="Mozzarella di Giovanni"/>
    <n v="1973.8"/>
    <x v="0"/>
  </r>
  <r>
    <x v="3"/>
    <s v="Mozzarella di Giovanni"/>
    <n v="4488.2"/>
    <x v="1"/>
  </r>
  <r>
    <x v="3"/>
    <s v="Mozzarella di Giovanni"/>
    <n v="3027.6"/>
    <x v="2"/>
  </r>
  <r>
    <x v="3"/>
    <s v="Mozzarella di Giovanni"/>
    <n v="2349"/>
    <x v="3"/>
  </r>
  <r>
    <x v="3"/>
    <s v="Queso Cabrales"/>
    <n v="1357.44"/>
    <x v="0"/>
  </r>
  <r>
    <x v="3"/>
    <s v="Queso Cabrales"/>
    <n v="3029.25"/>
    <x v="1"/>
  </r>
  <r>
    <x v="3"/>
    <s v="Queso Cabrales"/>
    <n v="504"/>
    <x v="2"/>
  </r>
  <r>
    <x v="3"/>
    <s v="Queso Cabrales"/>
    <n v="656.25"/>
    <x v="3"/>
  </r>
  <r>
    <x v="3"/>
    <s v="Queso Manchego La Pastora"/>
    <n v="456"/>
    <x v="0"/>
  </r>
  <r>
    <x v="3"/>
    <s v="Queso Manchego La Pastora"/>
    <n v="1396.5"/>
    <x v="1"/>
  </r>
  <r>
    <x v="3"/>
    <s v="Queso Manchego La Pastora"/>
    <n v="1162.8"/>
    <x v="2"/>
  </r>
  <r>
    <x v="3"/>
    <s v="Queso Manchego La Pastora"/>
    <n v="5320"/>
    <x v="3"/>
  </r>
  <r>
    <x v="3"/>
    <s v="Raclette Courdavault"/>
    <n v="9116.7999999999993"/>
    <x v="0"/>
  </r>
  <r>
    <x v="3"/>
    <s v="Raclette Courdavault"/>
    <n v="7452.5"/>
    <x v="1"/>
  </r>
  <r>
    <x v="3"/>
    <s v="Raclette Courdavault"/>
    <n v="5087.5"/>
    <x v="2"/>
  </r>
  <r>
    <x v="3"/>
    <s v="Raclette Courdavault"/>
    <n v="11959.75"/>
    <x v="3"/>
  </r>
  <r>
    <x v="4"/>
    <s v="Filo Mix"/>
    <n v="187.6"/>
    <x v="0"/>
  </r>
  <r>
    <x v="4"/>
    <s v="Filo Mix"/>
    <n v="742"/>
    <x v="1"/>
  </r>
  <r>
    <x v="4"/>
    <s v="Filo Mix"/>
    <n v="226.8"/>
    <x v="2"/>
  </r>
  <r>
    <x v="4"/>
    <s v="Filo Mix"/>
    <n v="911.75"/>
    <x v="3"/>
  </r>
  <r>
    <x v="4"/>
    <s v="Gnocchi di nonna Alice"/>
    <n v="6931.2"/>
    <x v="0"/>
  </r>
  <r>
    <x v="4"/>
    <s v="Gnocchi di nonna Alice"/>
    <n v="9868.6"/>
    <x v="1"/>
  </r>
  <r>
    <x v="4"/>
    <s v="Gnocchi di nonna Alice"/>
    <n v="6771.6"/>
    <x v="2"/>
  </r>
  <r>
    <x v="4"/>
    <s v="Gnocchi di nonna Alice"/>
    <n v="9032.6"/>
    <x v="3"/>
  </r>
  <r>
    <x v="4"/>
    <s v="Gustaf's Knäckebröd"/>
    <n v="201.6"/>
    <x v="0"/>
  </r>
  <r>
    <x v="4"/>
    <s v="Gustaf's Knäckebröd"/>
    <n v="504"/>
    <x v="1"/>
  </r>
  <r>
    <x v="4"/>
    <s v="Gustaf's Knäckebröd"/>
    <n v="3318"/>
    <x v="2"/>
  </r>
  <r>
    <x v="4"/>
    <s v="Gustaf's Knäckebröd"/>
    <n v="210"/>
    <x v="3"/>
  </r>
  <r>
    <x v="4"/>
    <s v="Ravioli Angelo"/>
    <n v="499.2"/>
    <x v="0"/>
  </r>
  <r>
    <x v="4"/>
    <s v="Ravioli Angelo"/>
    <n v="87.75"/>
    <x v="1"/>
  </r>
  <r>
    <x v="4"/>
    <s v="Ravioli Angelo"/>
    <n v="585"/>
    <x v="2"/>
  </r>
  <r>
    <x v="4"/>
    <s v="Ravioli Angelo"/>
    <n v="984.75"/>
    <x v="3"/>
  </r>
  <r>
    <x v="4"/>
    <s v="Singaporean Hokkien Fried Mee"/>
    <n v="985.6"/>
    <x v="0"/>
  </r>
  <r>
    <x v="4"/>
    <s v="Singaporean Hokkien Fried Mee"/>
    <n v="912.8"/>
    <x v="1"/>
  </r>
  <r>
    <x v="4"/>
    <s v="Singaporean Hokkien Fried Mee"/>
    <n v="2307.1999999999998"/>
    <x v="2"/>
  </r>
  <r>
    <x v="4"/>
    <s v="Singaporean Hokkien Fried Mee"/>
    <n v="978.6"/>
    <x v="3"/>
  </r>
  <r>
    <x v="4"/>
    <s v="Tunnbröd"/>
    <n v="979.2"/>
    <x v="0"/>
  </r>
  <r>
    <x v="4"/>
    <s v="Tunnbröd"/>
    <n v="778.5"/>
    <x v="1"/>
  </r>
  <r>
    <x v="4"/>
    <s v="Tunnbröd"/>
    <n v="423"/>
    <x v="2"/>
  </r>
  <r>
    <x v="4"/>
    <s v="Tunnbröd"/>
    <n v="396"/>
    <x v="3"/>
  </r>
  <r>
    <x v="4"/>
    <s v="Wimmers gute Semmelknödel"/>
    <n v="2912.7"/>
    <x v="0"/>
  </r>
  <r>
    <x v="4"/>
    <s v="Wimmers gute Semmelknödel"/>
    <n v="1735.65"/>
    <x v="1"/>
  </r>
  <r>
    <x v="4"/>
    <s v="Wimmers gute Semmelknödel"/>
    <n v="1679.12"/>
    <x v="2"/>
  </r>
  <r>
    <x v="4"/>
    <s v="Wimmers gute Semmelknödel"/>
    <n v="798"/>
    <x v="3"/>
  </r>
  <r>
    <x v="5"/>
    <s v="Alice Mutton"/>
    <n v="2667.6"/>
    <x v="0"/>
  </r>
  <r>
    <x v="5"/>
    <s v="Alice Mutton"/>
    <n v="4013.1"/>
    <x v="1"/>
  </r>
  <r>
    <x v="5"/>
    <s v="Alice Mutton"/>
    <n v="3900"/>
    <x v="2"/>
  </r>
  <r>
    <x v="5"/>
    <s v="Alice Mutton"/>
    <n v="6000.15"/>
    <x v="3"/>
  </r>
  <r>
    <x v="5"/>
    <s v="Mishi Kobe Niku"/>
    <n v="1396.8"/>
    <x v="0"/>
  </r>
  <r>
    <x v="5"/>
    <s v="Mishi Kobe Niku"/>
    <n v="1319.2"/>
    <x v="1"/>
  </r>
  <r>
    <x v="5"/>
    <s v="Mishi Kobe Niku"/>
    <n v="4219.5"/>
    <x v="3"/>
  </r>
  <r>
    <x v="5"/>
    <s v="Pâté chinois"/>
    <n v="5710.08"/>
    <x v="0"/>
  </r>
  <r>
    <x v="5"/>
    <s v="Pâté chinois"/>
    <n v="1316.4"/>
    <x v="1"/>
  </r>
  <r>
    <x v="5"/>
    <s v="Pâté chinois"/>
    <n v="864"/>
    <x v="2"/>
  </r>
  <r>
    <x v="5"/>
    <s v="Pâté chinois"/>
    <n v="936"/>
    <x v="3"/>
  </r>
  <r>
    <x v="5"/>
    <s v="Perth Pasties"/>
    <n v="5154.8500000000004"/>
    <x v="0"/>
  </r>
  <r>
    <x v="5"/>
    <s v="Perth Pasties"/>
    <n v="2099.1999999999998"/>
    <x v="1"/>
  </r>
  <r>
    <x v="5"/>
    <s v="Perth Pasties"/>
    <n v="1500.6"/>
    <x v="2"/>
  </r>
  <r>
    <x v="5"/>
    <s v="Perth Pasties"/>
    <n v="4029.48"/>
    <x v="3"/>
  </r>
  <r>
    <x v="5"/>
    <s v="Thüringer Rostbratwurst"/>
    <n v="5702.4"/>
    <x v="0"/>
  </r>
  <r>
    <x v="5"/>
    <s v="Thüringer Rostbratwurst"/>
    <n v="4456.4399999999996"/>
    <x v="1"/>
  </r>
  <r>
    <x v="5"/>
    <s v="Thüringer Rostbratwurst"/>
    <n v="8912.8799999999992"/>
    <x v="2"/>
  </r>
  <r>
    <x v="5"/>
    <s v="Thüringer Rostbratwurst"/>
    <n v="14037.79"/>
    <x v="3"/>
  </r>
  <r>
    <x v="5"/>
    <s v="Tourtière"/>
    <n v="966.42"/>
    <x v="0"/>
  </r>
  <r>
    <x v="5"/>
    <s v="Tourtière"/>
    <n v="490.21"/>
    <x v="1"/>
  </r>
  <r>
    <x v="5"/>
    <s v="Tourtière"/>
    <n v="666.03"/>
    <x v="2"/>
  </r>
  <r>
    <x v="5"/>
    <s v="Tourtière"/>
    <n v="978.93"/>
    <x v="3"/>
  </r>
  <r>
    <x v="6"/>
    <s v="Longlife Tofu"/>
    <n v="360"/>
    <x v="0"/>
  </r>
  <r>
    <x v="6"/>
    <s v="Longlife Tofu"/>
    <n v="128"/>
    <x v="1"/>
  </r>
  <r>
    <x v="6"/>
    <s v="Longlife Tofu"/>
    <n v="400"/>
    <x v="3"/>
  </r>
  <r>
    <x v="6"/>
    <s v="Manjimup Dried Apples"/>
    <n v="1411.92"/>
    <x v="0"/>
  </r>
  <r>
    <x v="6"/>
    <s v="Manjimup Dried Apples"/>
    <n v="8384.6"/>
    <x v="1"/>
  </r>
  <r>
    <x v="6"/>
    <s v="Manjimup Dried Apples"/>
    <n v="1855"/>
    <x v="2"/>
  </r>
  <r>
    <x v="6"/>
    <s v="Manjimup Dried Apples"/>
    <n v="11898.5"/>
    <x v="3"/>
  </r>
  <r>
    <x v="6"/>
    <s v="Rössle Sauerkraut"/>
    <n v="4105.92"/>
    <x v="0"/>
  </r>
  <r>
    <x v="6"/>
    <s v="Rössle Sauerkraut"/>
    <n v="3310.56"/>
    <x v="1"/>
  </r>
  <r>
    <x v="6"/>
    <s v="Rössle Sauerkraut"/>
    <n v="1881"/>
    <x v="2"/>
  </r>
  <r>
    <x v="6"/>
    <s v="Rössle Sauerkraut"/>
    <n v="3556.8"/>
    <x v="3"/>
  </r>
  <r>
    <x v="6"/>
    <s v="Tofu"/>
    <n v="2018.1"/>
    <x v="0"/>
  </r>
  <r>
    <x v="6"/>
    <s v="Tofu"/>
    <n v="2185.5"/>
    <x v="1"/>
  </r>
  <r>
    <x v="6"/>
    <s v="Tofu"/>
    <n v="1866.97"/>
    <x v="2"/>
  </r>
  <r>
    <x v="6"/>
    <s v="Tofu"/>
    <n v="470.81"/>
    <x v="3"/>
  </r>
  <r>
    <x v="6"/>
    <s v="Uncle Bob's Organic Dried Pears"/>
    <n v="1084.8"/>
    <x v="0"/>
  </r>
  <r>
    <x v="6"/>
    <s v="Uncle Bob's Organic Dried Pears"/>
    <n v="1575"/>
    <x v="1"/>
  </r>
  <r>
    <x v="6"/>
    <s v="Uncle Bob's Organic Dried Pears"/>
    <n v="2700"/>
    <x v="2"/>
  </r>
  <r>
    <x v="6"/>
    <s v="Uncle Bob's Organic Dried Pears"/>
    <n v="3826.5"/>
    <x v="3"/>
  </r>
  <r>
    <x v="7"/>
    <s v="Boston Crab Meat"/>
    <n v="1474.41"/>
    <x v="0"/>
  </r>
  <r>
    <x v="7"/>
    <s v="Boston Crab Meat"/>
    <n v="2272"/>
    <x v="1"/>
  </r>
  <r>
    <x v="7"/>
    <s v="Boston Crab Meat"/>
    <n v="3887.92"/>
    <x v="2"/>
  </r>
  <r>
    <x v="7"/>
    <s v="Boston Crab Meat"/>
    <n v="2162"/>
    <x v="3"/>
  </r>
  <r>
    <x v="7"/>
    <s v="Carnarvon Tigers"/>
    <n v="1500"/>
    <x v="0"/>
  </r>
  <r>
    <x v="7"/>
    <s v="Carnarvon Tigers"/>
    <n v="2362.5"/>
    <x v="1"/>
  </r>
  <r>
    <x v="7"/>
    <s v="Carnarvon Tigers"/>
    <n v="7100"/>
    <x v="2"/>
  </r>
  <r>
    <x v="7"/>
    <s v="Carnarvon Tigers"/>
    <n v="4987.5"/>
    <x v="3"/>
  </r>
  <r>
    <x v="7"/>
    <s v="Escargots de Bourgogne"/>
    <n v="265"/>
    <x v="1"/>
  </r>
  <r>
    <x v="7"/>
    <s v="Escargots de Bourgogne"/>
    <n v="1393.9"/>
    <x v="2"/>
  </r>
  <r>
    <x v="7"/>
    <s v="Escargots de Bourgogne"/>
    <n v="417.38"/>
    <x v="3"/>
  </r>
  <r>
    <x v="7"/>
    <s v="Gravad lax"/>
    <n v="208"/>
    <x v="0"/>
  </r>
  <r>
    <x v="7"/>
    <s v="Gravad lax"/>
    <n v="421.2"/>
    <x v="1"/>
  </r>
  <r>
    <x v="7"/>
    <s v="Ikura"/>
    <n v="2000"/>
    <x v="0"/>
  </r>
  <r>
    <x v="7"/>
    <s v="Ikura"/>
    <n v="1"/>
    <x v="1"/>
  </r>
  <r>
    <x v="7"/>
    <s v="Ikura"/>
    <n v="1"/>
    <x v="2"/>
  </r>
  <r>
    <x v="7"/>
    <s v="Ikura"/>
    <n v="3323.2"/>
    <x v="3"/>
  </r>
  <r>
    <x v="7"/>
    <s v="Inlagd Sill"/>
    <n v="68.400000000000006"/>
    <x v="0"/>
  </r>
  <r>
    <x v="7"/>
    <s v="Inlagd Sill"/>
    <n v="2698"/>
    <x v="1"/>
  </r>
  <r>
    <x v="7"/>
    <s v="Inlagd Sill"/>
    <n v="2199.25"/>
    <x v="2"/>
  </r>
  <r>
    <x v="7"/>
    <s v="Inlagd Sill"/>
    <n v="1928.5"/>
    <x v="3"/>
  </r>
  <r>
    <x v="7"/>
    <s v="Jack's New England Clam Chowder"/>
    <n v="385"/>
    <x v="0"/>
  </r>
  <r>
    <x v="7"/>
    <s v="Jack's New England Clam Chowder"/>
    <n v="1242.52"/>
    <x v="1"/>
  </r>
  <r>
    <x v="7"/>
    <s v="Jack's New England Clam Chowder"/>
    <n v="468.51"/>
    <x v="2"/>
  </r>
  <r>
    <x v="7"/>
    <s v="Jack's New England Clam Chowder"/>
    <n v="2542.77"/>
    <x v="3"/>
  </r>
  <r>
    <x v="7"/>
    <s v="Konbu"/>
    <n v="61.44"/>
    <x v="0"/>
  </r>
  <r>
    <x v="7"/>
    <s v="Konbu"/>
    <n v="168"/>
    <x v="1"/>
  </r>
  <r>
    <x v="7"/>
    <s v="Konbu"/>
    <n v="469.5"/>
    <x v="2"/>
  </r>
  <r>
    <x v="7"/>
    <s v="Konbu"/>
    <n v="60"/>
    <x v="3"/>
  </r>
  <r>
    <x v="7"/>
    <s v="Nord-Ost Matjeshering"/>
    <n v="1308.24"/>
    <x v="0"/>
  </r>
  <r>
    <x v="7"/>
    <s v="Nord-Ost Matjeshering"/>
    <n v="1838.19"/>
    <x v="1"/>
  </r>
  <r>
    <x v="7"/>
    <s v="Nord-Ost Matjeshering"/>
    <n v="815.54"/>
    <x v="2"/>
  </r>
  <r>
    <x v="7"/>
    <s v="Nord-Ost Matjeshering"/>
    <n v="1922.33"/>
    <x v="3"/>
  </r>
  <r>
    <x v="7"/>
    <s v="Röd Kaviar"/>
    <n v="216"/>
    <x v="0"/>
  </r>
  <r>
    <x v="7"/>
    <s v="Röd Kaviar"/>
    <n v="714"/>
    <x v="1"/>
  </r>
  <r>
    <x v="7"/>
    <s v="Röd Kaviar"/>
    <n v="1646.25"/>
    <x v="2"/>
  </r>
  <r>
    <x v="7"/>
    <s v="Röd Kaviar"/>
    <n v="941.25"/>
    <x v="3"/>
  </r>
  <r>
    <x v="7"/>
    <s v="Røgede sild"/>
    <n v="205.2"/>
    <x v="0"/>
  </r>
  <r>
    <x v="7"/>
    <s v="Røgede sild"/>
    <n v="1007"/>
    <x v="1"/>
  </r>
  <r>
    <x v="7"/>
    <s v="Røgede sild"/>
    <n v="190"/>
    <x v="2"/>
  </r>
  <r>
    <x v="7"/>
    <s v="Røgede sild"/>
    <n v="1953.67"/>
    <x v="3"/>
  </r>
  <r>
    <x v="7"/>
    <s v="Spegesild"/>
    <n v="803.52"/>
    <x v="0"/>
  </r>
  <r>
    <x v="7"/>
    <s v="Spegesild"/>
    <n v="91.8"/>
    <x v="1"/>
  </r>
  <r>
    <x v="7"/>
    <s v="Spegesild"/>
    <n v="1504.8"/>
    <x v="2"/>
  </r>
  <r>
    <x v="7"/>
    <s v="Spegesild"/>
    <n v="823.2"/>
    <x v="3"/>
  </r>
  <r>
    <x v="7"/>
    <s v="Spegesild"/>
    <n v="10000"/>
    <x v="3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799">
  <r>
    <s v="UK"/>
    <x v="0"/>
    <x v="0"/>
    <n v="10249"/>
    <n v="1863.4"/>
  </r>
  <r>
    <s v="USA"/>
    <x v="1"/>
    <x v="1"/>
    <n v="10252"/>
    <n v="3597.9"/>
  </r>
  <r>
    <s v="USA"/>
    <x v="1"/>
    <x v="2"/>
    <n v="10250"/>
    <n v="1552.6"/>
  </r>
  <r>
    <s v="UK"/>
    <x v="2"/>
    <x v="3"/>
    <n v="10255"/>
    <n v="2490.5"/>
  </r>
  <r>
    <s v="USA"/>
    <x v="3"/>
    <x v="3"/>
    <n v="10251"/>
    <n v="654.05999999999995"/>
  </r>
  <r>
    <s v="UK"/>
    <x v="4"/>
    <x v="4"/>
    <n v="10248"/>
    <n v="440"/>
  </r>
  <r>
    <s v="USA"/>
    <x v="3"/>
    <x v="4"/>
    <n v="10253"/>
    <n v="1444.8"/>
  </r>
  <r>
    <s v="USA"/>
    <x v="3"/>
    <x v="5"/>
    <n v="10256"/>
    <n v="517.79999999999995"/>
  </r>
  <r>
    <s v="USA"/>
    <x v="1"/>
    <x v="6"/>
    <n v="10257"/>
    <n v="1119.9000000000001"/>
  </r>
  <r>
    <s v="UK"/>
    <x v="4"/>
    <x v="7"/>
    <n v="10254"/>
    <n v="556.62"/>
  </r>
  <r>
    <s v="USA"/>
    <x v="5"/>
    <x v="7"/>
    <n v="10258"/>
    <n v="1614.88"/>
  </r>
  <r>
    <s v="USA"/>
    <x v="6"/>
    <x v="8"/>
    <n v="10262"/>
    <n v="584"/>
  </r>
  <r>
    <s v="USA"/>
    <x v="1"/>
    <x v="8"/>
    <n v="10259"/>
    <n v="100.8"/>
  </r>
  <r>
    <s v="USA"/>
    <x v="1"/>
    <x v="9"/>
    <n v="10260"/>
    <n v="1504.65"/>
  </r>
  <r>
    <s v="USA"/>
    <x v="1"/>
    <x v="10"/>
    <n v="10261"/>
    <n v="448"/>
  </r>
  <r>
    <s v="UK"/>
    <x v="2"/>
    <x v="11"/>
    <n v="10263"/>
    <n v="1873.8"/>
  </r>
  <r>
    <s v="USA"/>
    <x v="3"/>
    <x v="11"/>
    <n v="10266"/>
    <n v="346.56"/>
  </r>
  <r>
    <s v="USA"/>
    <x v="6"/>
    <x v="12"/>
    <n v="10268"/>
    <n v="1101.2"/>
  </r>
  <r>
    <s v="USA"/>
    <x v="5"/>
    <x v="12"/>
    <n v="10270"/>
    <n v="1376"/>
  </r>
  <r>
    <s v="USA"/>
    <x v="1"/>
    <x v="13"/>
    <n v="10267"/>
    <n v="3536.6"/>
  </r>
  <r>
    <s v="UK"/>
    <x v="0"/>
    <x v="13"/>
    <n v="10272"/>
    <n v="1456"/>
  </r>
  <r>
    <s v="UK"/>
    <x v="4"/>
    <x v="14"/>
    <n v="10269"/>
    <n v="642.20000000000005"/>
  </r>
  <r>
    <s v="USA"/>
    <x v="5"/>
    <x v="14"/>
    <n v="10275"/>
    <n v="291.83999999999997"/>
  </r>
  <r>
    <s v="USA"/>
    <x v="7"/>
    <x v="15"/>
    <n v="10265"/>
    <n v="1176"/>
  </r>
  <r>
    <s v="USA"/>
    <x v="3"/>
    <x v="15"/>
    <n v="10273"/>
    <n v="2037.28"/>
  </r>
  <r>
    <s v="USA"/>
    <x v="7"/>
    <x v="16"/>
    <n v="10277"/>
    <n v="1200.8"/>
  </r>
  <r>
    <s v="USA"/>
    <x v="6"/>
    <x v="17"/>
    <n v="10276"/>
    <n v="420"/>
  </r>
  <r>
    <s v="USA"/>
    <x v="6"/>
    <x v="18"/>
    <n v="10278"/>
    <n v="1488.8"/>
  </r>
  <r>
    <s v="USA"/>
    <x v="6"/>
    <x v="18"/>
    <n v="10279"/>
    <n v="351"/>
  </r>
  <r>
    <s v="UK"/>
    <x v="0"/>
    <x v="18"/>
    <n v="10274"/>
    <n v="538.6"/>
  </r>
  <r>
    <s v="USA"/>
    <x v="1"/>
    <x v="19"/>
    <n v="10281"/>
    <n v="86.5"/>
  </r>
  <r>
    <s v="USA"/>
    <x v="1"/>
    <x v="19"/>
    <n v="10282"/>
    <n v="155.4"/>
  </r>
  <r>
    <s v="USA"/>
    <x v="3"/>
    <x v="20"/>
    <n v="10283"/>
    <n v="1414.8"/>
  </r>
  <r>
    <s v="UK"/>
    <x v="0"/>
    <x v="20"/>
    <n v="10264"/>
    <n v="695.62"/>
  </r>
  <r>
    <s v="USA"/>
    <x v="5"/>
    <x v="21"/>
    <n v="10285"/>
    <n v="1743.36"/>
  </r>
  <r>
    <s v="USA"/>
    <x v="1"/>
    <x v="22"/>
    <n v="10284"/>
    <n v="1170.3699999999999"/>
  </r>
  <r>
    <s v="USA"/>
    <x v="6"/>
    <x v="23"/>
    <n v="10287"/>
    <n v="819"/>
  </r>
  <r>
    <s v="UK"/>
    <x v="8"/>
    <x v="23"/>
    <n v="10289"/>
    <n v="479.4"/>
  </r>
  <r>
    <s v="USA"/>
    <x v="6"/>
    <x v="24"/>
    <n v="10286"/>
    <n v="3016"/>
  </r>
  <r>
    <s v="UK"/>
    <x v="0"/>
    <x v="24"/>
    <n v="10271"/>
    <n v="48"/>
  </r>
  <r>
    <s v="USA"/>
    <x v="5"/>
    <x v="25"/>
    <n v="10292"/>
    <n v="1296"/>
  </r>
  <r>
    <s v="USA"/>
    <x v="6"/>
    <x v="26"/>
    <n v="10290"/>
    <n v="2169"/>
  </r>
  <r>
    <s v="USA"/>
    <x v="1"/>
    <x v="26"/>
    <n v="10288"/>
    <n v="80.099999999999994"/>
  </r>
  <r>
    <s v="UK"/>
    <x v="0"/>
    <x v="27"/>
    <n v="10291"/>
    <n v="497.52"/>
  </r>
  <r>
    <s v="USA"/>
    <x v="1"/>
    <x v="28"/>
    <n v="10294"/>
    <n v="1887.6"/>
  </r>
  <r>
    <s v="UK"/>
    <x v="4"/>
    <x v="29"/>
    <n v="10297"/>
    <n v="1420"/>
  </r>
  <r>
    <s v="USA"/>
    <x v="7"/>
    <x v="29"/>
    <n v="10295"/>
    <n v="121.6"/>
  </r>
  <r>
    <s v="USA"/>
    <x v="5"/>
    <x v="30"/>
    <n v="10293"/>
    <n v="848.7"/>
  </r>
  <r>
    <s v="UK"/>
    <x v="0"/>
    <x v="30"/>
    <n v="10296"/>
    <n v="1050.5999999999999"/>
  </r>
  <r>
    <s v="UK"/>
    <x v="0"/>
    <x v="30"/>
    <n v="10298"/>
    <n v="2645"/>
  </r>
  <r>
    <s v="USA"/>
    <x v="7"/>
    <x v="31"/>
    <n v="10280"/>
    <n v="613.20000000000005"/>
  </r>
  <r>
    <s v="USA"/>
    <x v="1"/>
    <x v="32"/>
    <n v="10299"/>
    <n v="349.5"/>
  </r>
  <r>
    <s v="USA"/>
    <x v="6"/>
    <x v="33"/>
    <n v="10301"/>
    <n v="755"/>
  </r>
  <r>
    <s v="USA"/>
    <x v="5"/>
    <x v="33"/>
    <n v="10304"/>
    <n v="954.4"/>
  </r>
  <r>
    <s v="USA"/>
    <x v="7"/>
    <x v="34"/>
    <n v="10300"/>
    <n v="608"/>
  </r>
  <r>
    <s v="UK"/>
    <x v="8"/>
    <x v="34"/>
    <n v="10303"/>
    <n v="1117.8"/>
  </r>
  <r>
    <s v="USA"/>
    <x v="5"/>
    <x v="35"/>
    <n v="10306"/>
    <n v="498.5"/>
  </r>
  <r>
    <s v="UK"/>
    <x v="8"/>
    <x v="36"/>
    <n v="10308"/>
    <n v="88.8"/>
  </r>
  <r>
    <s v="USA"/>
    <x v="7"/>
    <x v="37"/>
    <n v="10307"/>
    <n v="424"/>
  </r>
  <r>
    <s v="USA"/>
    <x v="5"/>
    <x v="38"/>
    <n v="10311"/>
    <n v="268.8"/>
  </r>
  <r>
    <s v="USA"/>
    <x v="6"/>
    <x v="39"/>
    <n v="10310"/>
    <n v="336"/>
  </r>
  <r>
    <s v="USA"/>
    <x v="7"/>
    <x v="40"/>
    <n v="10312"/>
    <n v="1614.8"/>
  </r>
  <r>
    <s v="USA"/>
    <x v="1"/>
    <x v="40"/>
    <n v="10315"/>
    <n v="516.79999999999995"/>
  </r>
  <r>
    <s v="USA"/>
    <x v="6"/>
    <x v="41"/>
    <n v="10318"/>
    <n v="240.4"/>
  </r>
  <r>
    <s v="USA"/>
    <x v="5"/>
    <x v="41"/>
    <n v="10314"/>
    <n v="2094.3000000000002"/>
  </r>
  <r>
    <s v="USA"/>
    <x v="7"/>
    <x v="41"/>
    <n v="10313"/>
    <n v="182.4"/>
  </r>
  <r>
    <s v="USA"/>
    <x v="5"/>
    <x v="42"/>
    <n v="10316"/>
    <n v="2835"/>
  </r>
  <r>
    <s v="USA"/>
    <x v="6"/>
    <x v="43"/>
    <n v="10305"/>
    <n v="3741.3"/>
  </r>
  <r>
    <s v="USA"/>
    <x v="1"/>
    <x v="43"/>
    <n v="10302"/>
    <n v="2708.8"/>
  </r>
  <r>
    <s v="UK"/>
    <x v="2"/>
    <x v="44"/>
    <n v="10324"/>
    <n v="5275.71"/>
  </r>
  <r>
    <s v="UK"/>
    <x v="0"/>
    <x v="44"/>
    <n v="10317"/>
    <n v="288"/>
  </r>
  <r>
    <s v="UK"/>
    <x v="8"/>
    <x v="45"/>
    <n v="10319"/>
    <n v="1191.2"/>
  </r>
  <r>
    <s v="USA"/>
    <x v="3"/>
    <x v="45"/>
    <n v="10321"/>
    <n v="144"/>
  </r>
  <r>
    <s v="USA"/>
    <x v="5"/>
    <x v="46"/>
    <n v="10325"/>
    <n v="1497"/>
  </r>
  <r>
    <s v="USA"/>
    <x v="7"/>
    <x v="46"/>
    <n v="10327"/>
    <n v="1810"/>
  </r>
  <r>
    <s v="USA"/>
    <x v="1"/>
    <x v="46"/>
    <n v="10323"/>
    <n v="164.4"/>
  </r>
  <r>
    <s v="USA"/>
    <x v="1"/>
    <x v="46"/>
    <n v="10326"/>
    <n v="982"/>
  </r>
  <r>
    <s v="USA"/>
    <x v="1"/>
    <x v="47"/>
    <n v="10328"/>
    <n v="1168"/>
  </r>
  <r>
    <s v="UK"/>
    <x v="4"/>
    <x v="48"/>
    <n v="10320"/>
    <n v="516"/>
  </r>
  <r>
    <s v="UK"/>
    <x v="2"/>
    <x v="49"/>
    <n v="10331"/>
    <n v="88.5"/>
  </r>
  <r>
    <s v="USA"/>
    <x v="3"/>
    <x v="49"/>
    <n v="10332"/>
    <n v="1786.88"/>
  </r>
  <r>
    <s v="UK"/>
    <x v="8"/>
    <x v="50"/>
    <n v="10322"/>
    <n v="112"/>
  </r>
  <r>
    <s v="USA"/>
    <x v="3"/>
    <x v="50"/>
    <n v="10309"/>
    <n v="1762"/>
  </r>
  <r>
    <s v="USA"/>
    <x v="1"/>
    <x v="50"/>
    <n v="10329"/>
    <n v="4578.43"/>
  </r>
  <r>
    <s v="UK"/>
    <x v="8"/>
    <x v="51"/>
    <n v="10335"/>
    <n v="2036.16"/>
  </r>
  <r>
    <s v="UK"/>
    <x v="4"/>
    <x v="52"/>
    <n v="10333"/>
    <n v="877.2"/>
  </r>
  <r>
    <s v="UK"/>
    <x v="8"/>
    <x v="52"/>
    <n v="10336"/>
    <n v="285.12"/>
  </r>
  <r>
    <s v="USA"/>
    <x v="6"/>
    <x v="53"/>
    <n v="10334"/>
    <n v="144.80000000000001"/>
  </r>
  <r>
    <s v="USA"/>
    <x v="3"/>
    <x v="53"/>
    <n v="10330"/>
    <n v="1649"/>
  </r>
  <r>
    <s v="USA"/>
    <x v="1"/>
    <x v="54"/>
    <n v="10337"/>
    <n v="2467"/>
  </r>
  <r>
    <s v="USA"/>
    <x v="1"/>
    <x v="54"/>
    <n v="10338"/>
    <n v="934.5"/>
  </r>
  <r>
    <s v="USA"/>
    <x v="7"/>
    <x v="55"/>
    <n v="10339"/>
    <n v="3354"/>
  </r>
  <r>
    <s v="USA"/>
    <x v="1"/>
    <x v="55"/>
    <n v="10342"/>
    <n v="1840.64"/>
  </r>
  <r>
    <s v="UK"/>
    <x v="8"/>
    <x v="56"/>
    <n v="10341"/>
    <n v="352.6"/>
  </r>
  <r>
    <s v="USA"/>
    <x v="1"/>
    <x v="56"/>
    <n v="10344"/>
    <n v="2296"/>
  </r>
  <r>
    <s v="USA"/>
    <x v="1"/>
    <x v="57"/>
    <n v="10343"/>
    <n v="1584"/>
  </r>
  <r>
    <s v="USA"/>
    <x v="5"/>
    <x v="58"/>
    <n v="10340"/>
    <n v="2436.1799999999998"/>
  </r>
  <r>
    <s v="USA"/>
    <x v="3"/>
    <x v="58"/>
    <n v="10346"/>
    <n v="1618.88"/>
  </r>
  <r>
    <s v="USA"/>
    <x v="1"/>
    <x v="58"/>
    <n v="10347"/>
    <n v="814.42"/>
  </r>
  <r>
    <s v="USA"/>
    <x v="7"/>
    <x v="59"/>
    <n v="10345"/>
    <n v="2924.8"/>
  </r>
  <r>
    <s v="UK"/>
    <x v="8"/>
    <x v="60"/>
    <n v="10349"/>
    <n v="141.6"/>
  </r>
  <r>
    <s v="USA"/>
    <x v="1"/>
    <x v="60"/>
    <n v="10348"/>
    <n v="363.6"/>
  </r>
  <r>
    <s v="USA"/>
    <x v="3"/>
    <x v="61"/>
    <n v="10352"/>
    <n v="136.30000000000001"/>
  </r>
  <r>
    <s v="USA"/>
    <x v="6"/>
    <x v="62"/>
    <n v="10354"/>
    <n v="568.79999999999995"/>
  </r>
  <r>
    <s v="USA"/>
    <x v="5"/>
    <x v="62"/>
    <n v="10351"/>
    <n v="5398.72"/>
  </r>
  <r>
    <s v="UK"/>
    <x v="0"/>
    <x v="62"/>
    <n v="10355"/>
    <n v="480"/>
  </r>
  <r>
    <s v="UK"/>
    <x v="8"/>
    <x v="63"/>
    <n v="10353"/>
    <n v="8593.2800000000007"/>
  </r>
  <r>
    <s v="UK"/>
    <x v="4"/>
    <x v="64"/>
    <n v="10359"/>
    <n v="3471.68"/>
  </r>
  <r>
    <s v="UK"/>
    <x v="4"/>
    <x v="65"/>
    <n v="10358"/>
    <n v="429.4"/>
  </r>
  <r>
    <s v="UK"/>
    <x v="0"/>
    <x v="65"/>
    <n v="10356"/>
    <n v="1106.4000000000001"/>
  </r>
  <r>
    <s v="USA"/>
    <x v="3"/>
    <x v="66"/>
    <n v="10362"/>
    <n v="1549.6"/>
  </r>
  <r>
    <s v="USA"/>
    <x v="5"/>
    <x v="67"/>
    <n v="10357"/>
    <n v="1167.68"/>
  </r>
  <r>
    <s v="USA"/>
    <x v="7"/>
    <x v="67"/>
    <n v="10368"/>
    <n v="1689.78"/>
  </r>
  <r>
    <s v="UK"/>
    <x v="8"/>
    <x v="67"/>
    <n v="10367"/>
    <n v="834.2"/>
  </r>
  <r>
    <s v="USA"/>
    <x v="3"/>
    <x v="67"/>
    <n v="10365"/>
    <n v="403.2"/>
  </r>
  <r>
    <s v="USA"/>
    <x v="1"/>
    <x v="67"/>
    <n v="10360"/>
    <n v="7390.2"/>
  </r>
  <r>
    <s v="USA"/>
    <x v="5"/>
    <x v="68"/>
    <n v="10361"/>
    <n v="2046.24"/>
  </r>
  <r>
    <s v="UK"/>
    <x v="0"/>
    <x v="68"/>
    <n v="10350"/>
    <n v="642.05999999999995"/>
  </r>
  <r>
    <s v="USA"/>
    <x v="5"/>
    <x v="69"/>
    <n v="10364"/>
    <n v="950"/>
  </r>
  <r>
    <s v="USA"/>
    <x v="1"/>
    <x v="69"/>
    <n v="10363"/>
    <n v="447.2"/>
  </r>
  <r>
    <s v="UK"/>
    <x v="4"/>
    <x v="70"/>
    <n v="10372"/>
    <n v="9210.9"/>
  </r>
  <r>
    <s v="USA"/>
    <x v="6"/>
    <x v="70"/>
    <n v="10369"/>
    <n v="2390.4"/>
  </r>
  <r>
    <s v="USA"/>
    <x v="5"/>
    <x v="70"/>
    <n v="10374"/>
    <n v="459"/>
  </r>
  <r>
    <s v="USA"/>
    <x v="3"/>
    <x v="70"/>
    <n v="10375"/>
    <n v="338"/>
  </r>
  <r>
    <s v="USA"/>
    <x v="1"/>
    <x v="71"/>
    <n v="10373"/>
    <n v="1366.4"/>
  </r>
  <r>
    <s v="USA"/>
    <x v="5"/>
    <x v="72"/>
    <n v="10376"/>
    <n v="399"/>
  </r>
  <r>
    <s v="USA"/>
    <x v="5"/>
    <x v="72"/>
    <n v="10377"/>
    <n v="863.6"/>
  </r>
  <r>
    <s v="USA"/>
    <x v="7"/>
    <x v="72"/>
    <n v="10379"/>
    <n v="863.28"/>
  </r>
  <r>
    <s v="USA"/>
    <x v="3"/>
    <x v="72"/>
    <n v="10381"/>
    <n v="112"/>
  </r>
  <r>
    <s v="USA"/>
    <x v="1"/>
    <x v="73"/>
    <n v="10382"/>
    <n v="2900"/>
  </r>
  <r>
    <s v="USA"/>
    <x v="6"/>
    <x v="74"/>
    <n v="10383"/>
    <n v="899"/>
  </r>
  <r>
    <s v="UK"/>
    <x v="4"/>
    <x v="75"/>
    <n v="10378"/>
    <n v="103.2"/>
  </r>
  <r>
    <s v="USA"/>
    <x v="5"/>
    <x v="76"/>
    <n v="10387"/>
    <n v="1058.4000000000001"/>
  </r>
  <r>
    <s v="USA"/>
    <x v="7"/>
    <x v="76"/>
    <n v="10388"/>
    <n v="1228.8"/>
  </r>
  <r>
    <s v="USA"/>
    <x v="3"/>
    <x v="76"/>
    <n v="10384"/>
    <n v="2222.4"/>
  </r>
  <r>
    <s v="USA"/>
    <x v="5"/>
    <x v="77"/>
    <n v="10385"/>
    <n v="691.2"/>
  </r>
  <r>
    <s v="USA"/>
    <x v="5"/>
    <x v="78"/>
    <n v="10371"/>
    <n v="72.959999999999994"/>
  </r>
  <r>
    <s v="USA"/>
    <x v="1"/>
    <x v="78"/>
    <n v="10389"/>
    <n v="1832.8"/>
  </r>
  <r>
    <s v="UK"/>
    <x v="2"/>
    <x v="79"/>
    <n v="10386"/>
    <n v="166"/>
  </r>
  <r>
    <s v="UK"/>
    <x v="0"/>
    <x v="80"/>
    <n v="10390"/>
    <n v="2090.88"/>
  </r>
  <r>
    <s v="UK"/>
    <x v="0"/>
    <x v="81"/>
    <n v="10370"/>
    <n v="1117.5999999999999"/>
  </r>
  <r>
    <s v="USA"/>
    <x v="6"/>
    <x v="82"/>
    <n v="10366"/>
    <n v="136"/>
  </r>
  <r>
    <s v="USA"/>
    <x v="3"/>
    <x v="83"/>
    <n v="10391"/>
    <n v="86.4"/>
  </r>
  <r>
    <s v="USA"/>
    <x v="7"/>
    <x v="84"/>
    <n v="10392"/>
    <n v="1440"/>
  </r>
  <r>
    <s v="UK"/>
    <x v="4"/>
    <x v="85"/>
    <n v="10397"/>
    <n v="716.72"/>
  </r>
  <r>
    <s v="UK"/>
    <x v="2"/>
    <x v="85"/>
    <n v="10771"/>
    <n v="344"/>
  </r>
  <r>
    <s v="USA"/>
    <x v="5"/>
    <x v="86"/>
    <n v="10393"/>
    <n v="2556.9499999999998"/>
  </r>
  <r>
    <s v="USA"/>
    <x v="5"/>
    <x v="86"/>
    <n v="10394"/>
    <n v="442"/>
  </r>
  <r>
    <s v="UK"/>
    <x v="0"/>
    <x v="86"/>
    <n v="10395"/>
    <n v="2122.92"/>
  </r>
  <r>
    <s v="USA"/>
    <x v="5"/>
    <x v="87"/>
    <n v="10396"/>
    <n v="1903.8"/>
  </r>
  <r>
    <s v="USA"/>
    <x v="6"/>
    <x v="88"/>
    <n v="10399"/>
    <n v="1765.6"/>
  </r>
  <r>
    <s v="USA"/>
    <x v="7"/>
    <x v="88"/>
    <n v="10404"/>
    <n v="1591.25"/>
  </r>
  <r>
    <s v="USA"/>
    <x v="7"/>
    <x v="89"/>
    <n v="10398"/>
    <n v="2505.6"/>
  </r>
  <r>
    <s v="USA"/>
    <x v="1"/>
    <x v="89"/>
    <n v="10403"/>
    <n v="855.01"/>
  </r>
  <r>
    <s v="USA"/>
    <x v="6"/>
    <x v="90"/>
    <n v="10402"/>
    <n v="2713.5"/>
  </r>
  <r>
    <s v="USA"/>
    <x v="5"/>
    <x v="90"/>
    <n v="10401"/>
    <n v="3868.6"/>
  </r>
  <r>
    <s v="UK"/>
    <x v="8"/>
    <x v="91"/>
    <n v="10406"/>
    <n v="1830.78"/>
  </r>
  <r>
    <s v="USA"/>
    <x v="6"/>
    <x v="92"/>
    <n v="10408"/>
    <n v="1622.4"/>
  </r>
  <r>
    <s v="USA"/>
    <x v="3"/>
    <x v="92"/>
    <n v="10409"/>
    <n v="319.2"/>
  </r>
  <r>
    <s v="USA"/>
    <x v="6"/>
    <x v="93"/>
    <n v="10412"/>
    <n v="334.8"/>
  </r>
  <r>
    <s v="USA"/>
    <x v="3"/>
    <x v="93"/>
    <n v="10410"/>
    <n v="802"/>
  </r>
  <r>
    <s v="USA"/>
    <x v="6"/>
    <x v="94"/>
    <n v="10380"/>
    <n v="1313.82"/>
  </r>
  <r>
    <s v="USA"/>
    <x v="5"/>
    <x v="94"/>
    <n v="10400"/>
    <n v="3063"/>
  </r>
  <r>
    <s v="USA"/>
    <x v="3"/>
    <x v="94"/>
    <n v="10413"/>
    <n v="2123.1999999999998"/>
  </r>
  <r>
    <s v="USA"/>
    <x v="7"/>
    <x v="95"/>
    <n v="10414"/>
    <n v="224.83"/>
  </r>
  <r>
    <s v="UK"/>
    <x v="2"/>
    <x v="96"/>
    <n v="10411"/>
    <n v="966.8"/>
  </r>
  <r>
    <s v="USA"/>
    <x v="5"/>
    <x v="97"/>
    <n v="10405"/>
    <n v="400"/>
  </r>
  <r>
    <s v="USA"/>
    <x v="3"/>
    <x v="98"/>
    <n v="10415"/>
    <n v="102.4"/>
  </r>
  <r>
    <s v="USA"/>
    <x v="1"/>
    <x v="98"/>
    <n v="10418"/>
    <n v="1814.8"/>
  </r>
  <r>
    <s v="USA"/>
    <x v="6"/>
    <x v="99"/>
    <n v="10416"/>
    <n v="720"/>
  </r>
  <r>
    <s v="USA"/>
    <x v="6"/>
    <x v="99"/>
    <n v="10421"/>
    <n v="1194.27"/>
  </r>
  <r>
    <s v="UK"/>
    <x v="8"/>
    <x v="99"/>
    <n v="10424"/>
    <n v="9194.56"/>
  </r>
  <r>
    <s v="USA"/>
    <x v="3"/>
    <x v="99"/>
    <n v="10420"/>
    <n v="1707.84"/>
  </r>
  <r>
    <s v="USA"/>
    <x v="1"/>
    <x v="100"/>
    <n v="10417"/>
    <n v="11188.4"/>
  </r>
  <r>
    <s v="USA"/>
    <x v="7"/>
    <x v="101"/>
    <n v="10407"/>
    <n v="1194"/>
  </r>
  <r>
    <s v="USA"/>
    <x v="1"/>
    <x v="101"/>
    <n v="10419"/>
    <n v="2097.6"/>
  </r>
  <r>
    <s v="USA"/>
    <x v="7"/>
    <x v="102"/>
    <n v="10422"/>
    <n v="49.8"/>
  </r>
  <r>
    <s v="USA"/>
    <x v="1"/>
    <x v="103"/>
    <n v="10430"/>
    <n v="4899.2"/>
  </r>
  <r>
    <s v="UK"/>
    <x v="8"/>
    <x v="104"/>
    <n v="10428"/>
    <n v="192"/>
  </r>
  <r>
    <s v="USA"/>
    <x v="1"/>
    <x v="105"/>
    <n v="10426"/>
    <n v="338.2"/>
  </r>
  <r>
    <s v="USA"/>
    <x v="6"/>
    <x v="106"/>
    <n v="10435"/>
    <n v="631.6"/>
  </r>
  <r>
    <s v="USA"/>
    <x v="3"/>
    <x v="106"/>
    <n v="10429"/>
    <n v="1441.37"/>
  </r>
  <r>
    <s v="USA"/>
    <x v="3"/>
    <x v="106"/>
    <n v="10432"/>
    <n v="485"/>
  </r>
  <r>
    <s v="USA"/>
    <x v="1"/>
    <x v="106"/>
    <n v="10431"/>
    <n v="1892.25"/>
  </r>
  <r>
    <s v="UK"/>
    <x v="0"/>
    <x v="107"/>
    <n v="10439"/>
    <n v="1078"/>
  </r>
  <r>
    <s v="USA"/>
    <x v="3"/>
    <x v="108"/>
    <n v="10436"/>
    <n v="1994.52"/>
  </r>
  <r>
    <s v="USA"/>
    <x v="6"/>
    <x v="109"/>
    <n v="10437"/>
    <n v="393"/>
  </r>
  <r>
    <s v="USA"/>
    <x v="3"/>
    <x v="110"/>
    <n v="10434"/>
    <n v="321.12"/>
  </r>
  <r>
    <s v="USA"/>
    <x v="6"/>
    <x v="111"/>
    <n v="10443"/>
    <n v="517.44000000000005"/>
  </r>
  <r>
    <s v="USA"/>
    <x v="3"/>
    <x v="111"/>
    <n v="10438"/>
    <n v="454"/>
  </r>
  <r>
    <s v="UK"/>
    <x v="0"/>
    <x v="111"/>
    <n v="10425"/>
    <n v="360"/>
  </r>
  <r>
    <s v="USA"/>
    <x v="3"/>
    <x v="112"/>
    <n v="10442"/>
    <n v="1792"/>
  </r>
  <r>
    <s v="UK"/>
    <x v="0"/>
    <x v="113"/>
    <n v="10446"/>
    <n v="246.24"/>
  </r>
  <r>
    <s v="USA"/>
    <x v="3"/>
    <x v="114"/>
    <n v="10445"/>
    <n v="174.9"/>
  </r>
  <r>
    <s v="USA"/>
    <x v="3"/>
    <x v="115"/>
    <n v="10444"/>
    <n v="1031.7"/>
  </r>
  <r>
    <s v="USA"/>
    <x v="1"/>
    <x v="116"/>
    <n v="10448"/>
    <n v="443.4"/>
  </r>
  <r>
    <s v="UK"/>
    <x v="0"/>
    <x v="116"/>
    <n v="10423"/>
    <n v="1020"/>
  </r>
  <r>
    <s v="USA"/>
    <x v="1"/>
    <x v="117"/>
    <n v="10454"/>
    <n v="331.2"/>
  </r>
  <r>
    <s v="USA"/>
    <x v="6"/>
    <x v="118"/>
    <n v="10452"/>
    <n v="2018.5"/>
  </r>
  <r>
    <s v="USA"/>
    <x v="5"/>
    <x v="118"/>
    <n v="10453"/>
    <n v="407.7"/>
  </r>
  <r>
    <s v="USA"/>
    <x v="3"/>
    <x v="119"/>
    <n v="10449"/>
    <n v="1838.2"/>
  </r>
  <r>
    <s v="USA"/>
    <x v="6"/>
    <x v="120"/>
    <n v="10456"/>
    <n v="557.6"/>
  </r>
  <r>
    <s v="USA"/>
    <x v="1"/>
    <x v="120"/>
    <n v="10440"/>
    <n v="4924.13"/>
  </r>
  <r>
    <s v="USA"/>
    <x v="1"/>
    <x v="120"/>
    <n v="10459"/>
    <n v="1659.2"/>
  </r>
  <r>
    <s v="USA"/>
    <x v="6"/>
    <x v="121"/>
    <n v="10455"/>
    <n v="2684"/>
  </r>
  <r>
    <s v="USA"/>
    <x v="6"/>
    <x v="121"/>
    <n v="10460"/>
    <n v="176.1"/>
  </r>
  <r>
    <s v="USA"/>
    <x v="7"/>
    <x v="121"/>
    <n v="10457"/>
    <n v="1584"/>
  </r>
  <r>
    <s v="USA"/>
    <x v="1"/>
    <x v="121"/>
    <n v="10427"/>
    <n v="651"/>
  </r>
  <r>
    <s v="UK"/>
    <x v="8"/>
    <x v="122"/>
    <n v="10458"/>
    <n v="3891"/>
  </r>
  <r>
    <s v="USA"/>
    <x v="3"/>
    <x v="122"/>
    <n v="10433"/>
    <n v="851.2"/>
  </r>
  <r>
    <s v="USA"/>
    <x v="5"/>
    <x v="123"/>
    <n v="10461"/>
    <n v="1538.7"/>
  </r>
  <r>
    <s v="UK"/>
    <x v="4"/>
    <x v="124"/>
    <n v="10463"/>
    <n v="713.3"/>
  </r>
  <r>
    <s v="USA"/>
    <x v="1"/>
    <x v="125"/>
    <n v="10447"/>
    <n v="914.4"/>
  </r>
  <r>
    <s v="USA"/>
    <x v="6"/>
    <x v="126"/>
    <n v="10450"/>
    <n v="425.12"/>
  </r>
  <r>
    <s v="USA"/>
    <x v="6"/>
    <x v="126"/>
    <n v="10467"/>
    <n v="235.2"/>
  </r>
  <r>
    <s v="USA"/>
    <x v="3"/>
    <x v="127"/>
    <n v="10468"/>
    <n v="717.6"/>
  </r>
  <r>
    <s v="USA"/>
    <x v="1"/>
    <x v="127"/>
    <n v="10451"/>
    <n v="3849.66"/>
  </r>
  <r>
    <s v="USA"/>
    <x v="1"/>
    <x v="128"/>
    <n v="10466"/>
    <n v="216"/>
  </r>
  <r>
    <s v="USA"/>
    <x v="5"/>
    <x v="129"/>
    <n v="10465"/>
    <n v="2518"/>
  </r>
  <r>
    <s v="USA"/>
    <x v="5"/>
    <x v="129"/>
    <n v="10469"/>
    <n v="956.67"/>
  </r>
  <r>
    <s v="USA"/>
    <x v="3"/>
    <x v="129"/>
    <n v="10441"/>
    <n v="1755"/>
  </r>
  <r>
    <s v="USA"/>
    <x v="1"/>
    <x v="129"/>
    <n v="10464"/>
    <n v="1609.28"/>
  </r>
  <r>
    <s v="USA"/>
    <x v="1"/>
    <x v="129"/>
    <n v="10470"/>
    <n v="1820.8"/>
  </r>
  <r>
    <s v="USA"/>
    <x v="7"/>
    <x v="130"/>
    <n v="10462"/>
    <n v="156"/>
  </r>
  <r>
    <s v="USA"/>
    <x v="7"/>
    <x v="130"/>
    <n v="10471"/>
    <n v="1328"/>
  </r>
  <r>
    <s v="USA"/>
    <x v="6"/>
    <x v="131"/>
    <n v="10472"/>
    <n v="1036.8"/>
  </r>
  <r>
    <s v="UK"/>
    <x v="4"/>
    <x v="132"/>
    <n v="10474"/>
    <n v="1249.0999999999999"/>
  </r>
  <r>
    <s v="USA"/>
    <x v="5"/>
    <x v="132"/>
    <n v="10473"/>
    <n v="230.4"/>
  </r>
  <r>
    <s v="USA"/>
    <x v="3"/>
    <x v="132"/>
    <n v="10479"/>
    <n v="10495.6"/>
  </r>
  <r>
    <s v="USA"/>
    <x v="6"/>
    <x v="133"/>
    <n v="10476"/>
    <n v="180.48"/>
  </r>
  <r>
    <s v="UK"/>
    <x v="0"/>
    <x v="133"/>
    <n v="10480"/>
    <n v="756"/>
  </r>
  <r>
    <s v="UK"/>
    <x v="4"/>
    <x v="134"/>
    <n v="10477"/>
    <n v="558"/>
  </r>
  <r>
    <s v="USA"/>
    <x v="6"/>
    <x v="134"/>
    <n v="10481"/>
    <n v="1472"/>
  </r>
  <r>
    <s v="USA"/>
    <x v="7"/>
    <x v="135"/>
    <n v="10478"/>
    <n v="471.2"/>
  </r>
  <r>
    <s v="USA"/>
    <x v="7"/>
    <x v="136"/>
    <n v="10487"/>
    <n v="889.7"/>
  </r>
  <r>
    <s v="USA"/>
    <x v="1"/>
    <x v="137"/>
    <n v="10485"/>
    <n v="1584"/>
  </r>
  <r>
    <s v="USA"/>
    <x v="3"/>
    <x v="138"/>
    <n v="10484"/>
    <n v="386.2"/>
  </r>
  <r>
    <s v="USA"/>
    <x v="6"/>
    <x v="139"/>
    <n v="10488"/>
    <n v="1512"/>
  </r>
  <r>
    <s v="USA"/>
    <x v="5"/>
    <x v="139"/>
    <n v="10486"/>
    <n v="1272"/>
  </r>
  <r>
    <s v="UK"/>
    <x v="8"/>
    <x v="140"/>
    <n v="10490"/>
    <n v="3163.2"/>
  </r>
  <r>
    <s v="UK"/>
    <x v="2"/>
    <x v="141"/>
    <n v="10475"/>
    <n v="1505.18"/>
  </r>
  <r>
    <s v="UK"/>
    <x v="8"/>
    <x v="142"/>
    <n v="10496"/>
    <n v="190"/>
  </r>
  <r>
    <s v="UK"/>
    <x v="8"/>
    <x v="142"/>
    <n v="10497"/>
    <n v="1380.6"/>
  </r>
  <r>
    <s v="USA"/>
    <x v="6"/>
    <x v="143"/>
    <n v="10491"/>
    <n v="259.5"/>
  </r>
  <r>
    <s v="USA"/>
    <x v="1"/>
    <x v="144"/>
    <n v="10494"/>
    <n v="912"/>
  </r>
  <r>
    <s v="UK"/>
    <x v="0"/>
    <x v="144"/>
    <n v="10489"/>
    <n v="439.2"/>
  </r>
  <r>
    <s v="USA"/>
    <x v="5"/>
    <x v="145"/>
    <n v="10482"/>
    <n v="147"/>
  </r>
  <r>
    <s v="USA"/>
    <x v="1"/>
    <x v="145"/>
    <n v="10493"/>
    <n v="608.4"/>
  </r>
  <r>
    <s v="USA"/>
    <x v="6"/>
    <x v="146"/>
    <n v="10498"/>
    <n v="575"/>
  </r>
  <r>
    <s v="USA"/>
    <x v="3"/>
    <x v="146"/>
    <n v="10492"/>
    <n v="851.2"/>
  </r>
  <r>
    <s v="USA"/>
    <x v="3"/>
    <x v="146"/>
    <n v="10495"/>
    <n v="278"/>
  </r>
  <r>
    <s v="UK"/>
    <x v="2"/>
    <x v="147"/>
    <n v="10501"/>
    <n v="149"/>
  </r>
  <r>
    <s v="USA"/>
    <x v="1"/>
    <x v="147"/>
    <n v="10499"/>
    <n v="1412"/>
  </r>
  <r>
    <s v="UK"/>
    <x v="0"/>
    <x v="147"/>
    <n v="10503"/>
    <n v="2048.5"/>
  </r>
  <r>
    <s v="UK"/>
    <x v="0"/>
    <x v="148"/>
    <n v="10500"/>
    <n v="523.26"/>
  </r>
  <r>
    <s v="USA"/>
    <x v="1"/>
    <x v="149"/>
    <n v="10504"/>
    <n v="1388.5"/>
  </r>
  <r>
    <s v="USA"/>
    <x v="3"/>
    <x v="150"/>
    <n v="10505"/>
    <n v="147.9"/>
  </r>
  <r>
    <s v="USA"/>
    <x v="1"/>
    <x v="150"/>
    <n v="10511"/>
    <n v="2550"/>
  </r>
  <r>
    <s v="UK"/>
    <x v="8"/>
    <x v="151"/>
    <n v="10507"/>
    <n v="749.06"/>
  </r>
  <r>
    <s v="UK"/>
    <x v="8"/>
    <x v="152"/>
    <n v="10512"/>
    <n v="525.29999999999995"/>
  </r>
  <r>
    <s v="UK"/>
    <x v="8"/>
    <x v="153"/>
    <n v="10483"/>
    <n v="668.8"/>
  </r>
  <r>
    <s v="UK"/>
    <x v="8"/>
    <x v="154"/>
    <n v="10513"/>
    <n v="1942"/>
  </r>
  <r>
    <s v="UK"/>
    <x v="0"/>
    <x v="154"/>
    <n v="10510"/>
    <n v="4707.54"/>
  </r>
  <r>
    <s v="USA"/>
    <x v="7"/>
    <x v="155"/>
    <n v="10502"/>
    <n v="816.3"/>
  </r>
  <r>
    <s v="USA"/>
    <x v="3"/>
    <x v="155"/>
    <n v="10517"/>
    <n v="352"/>
  </r>
  <r>
    <s v="USA"/>
    <x v="1"/>
    <x v="155"/>
    <n v="10509"/>
    <n v="136.80000000000001"/>
  </r>
  <r>
    <s v="USA"/>
    <x v="7"/>
    <x v="156"/>
    <n v="10516"/>
    <n v="2381.0500000000002"/>
  </r>
  <r>
    <s v="UK"/>
    <x v="8"/>
    <x v="156"/>
    <n v="10520"/>
    <n v="200"/>
  </r>
  <r>
    <s v="UK"/>
    <x v="0"/>
    <x v="156"/>
    <n v="10519"/>
    <n v="2314.1999999999998"/>
  </r>
  <r>
    <s v="USA"/>
    <x v="6"/>
    <x v="157"/>
    <n v="10521"/>
    <n v="225.5"/>
  </r>
  <r>
    <s v="UK"/>
    <x v="2"/>
    <x v="157"/>
    <n v="10506"/>
    <n v="415.8"/>
  </r>
  <r>
    <s v="USA"/>
    <x v="1"/>
    <x v="158"/>
    <n v="10518"/>
    <n v="4150.05"/>
  </r>
  <r>
    <s v="USA"/>
    <x v="1"/>
    <x v="159"/>
    <n v="10522"/>
    <n v="2318.2399999999998"/>
  </r>
  <r>
    <s v="USA"/>
    <x v="5"/>
    <x v="160"/>
    <n v="10524"/>
    <n v="3192.65"/>
  </r>
  <r>
    <s v="UK"/>
    <x v="8"/>
    <x v="160"/>
    <n v="10527"/>
    <n v="1503"/>
  </r>
  <r>
    <s v="UK"/>
    <x v="4"/>
    <x v="161"/>
    <n v="10529"/>
    <n v="946"/>
  </r>
  <r>
    <s v="UK"/>
    <x v="0"/>
    <x v="161"/>
    <n v="10528"/>
    <n v="392.2"/>
  </r>
  <r>
    <s v="UK"/>
    <x v="8"/>
    <x v="162"/>
    <n v="10532"/>
    <n v="796.35"/>
  </r>
  <r>
    <s v="USA"/>
    <x v="3"/>
    <x v="162"/>
    <n v="10530"/>
    <n v="4180"/>
  </r>
  <r>
    <s v="USA"/>
    <x v="5"/>
    <x v="163"/>
    <n v="10508"/>
    <n v="240"/>
  </r>
  <r>
    <s v="USA"/>
    <x v="6"/>
    <x v="164"/>
    <n v="10534"/>
    <n v="465.7"/>
  </r>
  <r>
    <s v="USA"/>
    <x v="1"/>
    <x v="165"/>
    <n v="10526"/>
    <n v="1151.4000000000001"/>
  </r>
  <r>
    <s v="UK"/>
    <x v="2"/>
    <x v="166"/>
    <n v="10538"/>
    <n v="139.80000000000001"/>
  </r>
  <r>
    <s v="USA"/>
    <x v="3"/>
    <x v="166"/>
    <n v="10514"/>
    <n v="8623.4500000000007"/>
  </r>
  <r>
    <s v="USA"/>
    <x v="5"/>
    <x v="167"/>
    <n v="10537"/>
    <n v="1823.8"/>
  </r>
  <r>
    <s v="UK"/>
    <x v="8"/>
    <x v="167"/>
    <n v="10531"/>
    <n v="110"/>
  </r>
  <r>
    <s v="USA"/>
    <x v="1"/>
    <x v="168"/>
    <n v="10535"/>
    <n v="1940.85"/>
  </r>
  <r>
    <s v="USA"/>
    <x v="6"/>
    <x v="169"/>
    <n v="10533"/>
    <n v="2222.1999999999998"/>
  </r>
  <r>
    <s v="USA"/>
    <x v="6"/>
    <x v="170"/>
    <n v="10543"/>
    <n v="1504.5"/>
  </r>
  <r>
    <s v="USA"/>
    <x v="5"/>
    <x v="170"/>
    <n v="10525"/>
    <n v="818.4"/>
  </r>
  <r>
    <s v="USA"/>
    <x v="7"/>
    <x v="170"/>
    <n v="10515"/>
    <n v="9921.2999999999993"/>
  </r>
  <r>
    <s v="UK"/>
    <x v="0"/>
    <x v="170"/>
    <n v="10539"/>
    <n v="355.5"/>
  </r>
  <r>
    <s v="USA"/>
    <x v="5"/>
    <x v="171"/>
    <n v="10542"/>
    <n v="469.11"/>
  </r>
  <r>
    <s v="USA"/>
    <x v="5"/>
    <x v="172"/>
    <n v="10546"/>
    <n v="2812"/>
  </r>
  <r>
    <s v="USA"/>
    <x v="7"/>
    <x v="173"/>
    <n v="10541"/>
    <n v="1946.52"/>
  </r>
  <r>
    <s v="UK"/>
    <x v="4"/>
    <x v="174"/>
    <n v="10549"/>
    <n v="3554.27"/>
  </r>
  <r>
    <s v="UK"/>
    <x v="8"/>
    <x v="174"/>
    <n v="10523"/>
    <n v="2444.31"/>
  </r>
  <r>
    <s v="USA"/>
    <x v="1"/>
    <x v="174"/>
    <n v="10544"/>
    <n v="417.2"/>
  </r>
  <r>
    <s v="USA"/>
    <x v="3"/>
    <x v="175"/>
    <n v="10547"/>
    <n v="1792.8"/>
  </r>
  <r>
    <s v="USA"/>
    <x v="3"/>
    <x v="175"/>
    <n v="10548"/>
    <n v="240.1"/>
  </r>
  <r>
    <s v="USA"/>
    <x v="7"/>
    <x v="176"/>
    <n v="10553"/>
    <n v="1546.3"/>
  </r>
  <r>
    <s v="UK"/>
    <x v="0"/>
    <x v="177"/>
    <n v="10555"/>
    <n v="2944.4"/>
  </r>
  <r>
    <s v="USA"/>
    <x v="7"/>
    <x v="178"/>
    <n v="10552"/>
    <n v="880.5"/>
  </r>
  <r>
    <s v="USA"/>
    <x v="1"/>
    <x v="178"/>
    <n v="10554"/>
    <n v="1728.52"/>
  </r>
  <r>
    <s v="UK"/>
    <x v="2"/>
    <x v="179"/>
    <n v="10557"/>
    <n v="1152.5"/>
  </r>
  <r>
    <s v="UK"/>
    <x v="8"/>
    <x v="179"/>
    <n v="10550"/>
    <n v="683.3"/>
  </r>
  <r>
    <s v="USA"/>
    <x v="3"/>
    <x v="179"/>
    <n v="10536"/>
    <n v="1645"/>
  </r>
  <r>
    <s v="USA"/>
    <x v="1"/>
    <x v="179"/>
    <n v="10551"/>
    <n v="1677.3"/>
  </r>
  <r>
    <s v="USA"/>
    <x v="6"/>
    <x v="180"/>
    <n v="10560"/>
    <n v="1072.42"/>
  </r>
  <r>
    <s v="USA"/>
    <x v="7"/>
    <x v="180"/>
    <n v="10561"/>
    <n v="2844.5"/>
  </r>
  <r>
    <s v="USA"/>
    <x v="5"/>
    <x v="181"/>
    <n v="10558"/>
    <n v="2142.9"/>
  </r>
  <r>
    <s v="USA"/>
    <x v="5"/>
    <x v="182"/>
    <n v="10562"/>
    <n v="488.7"/>
  </r>
  <r>
    <s v="USA"/>
    <x v="7"/>
    <x v="183"/>
    <n v="10556"/>
    <n v="835.2"/>
  </r>
  <r>
    <s v="USA"/>
    <x v="3"/>
    <x v="183"/>
    <n v="10540"/>
    <n v="10191.700000000001"/>
  </r>
  <r>
    <s v="UK"/>
    <x v="0"/>
    <x v="183"/>
    <n v="10559"/>
    <n v="520.41"/>
  </r>
  <r>
    <s v="USA"/>
    <x v="1"/>
    <x v="184"/>
    <n v="10564"/>
    <n v="1234.05"/>
  </r>
  <r>
    <s v="USA"/>
    <x v="5"/>
    <x v="185"/>
    <n v="10567"/>
    <n v="2519"/>
  </r>
  <r>
    <s v="USA"/>
    <x v="6"/>
    <x v="186"/>
    <n v="10565"/>
    <n v="639.9"/>
  </r>
  <r>
    <s v="UK"/>
    <x v="2"/>
    <x v="186"/>
    <n v="10566"/>
    <n v="1761"/>
  </r>
  <r>
    <s v="USA"/>
    <x v="3"/>
    <x v="187"/>
    <n v="10570"/>
    <n v="2465.25"/>
  </r>
  <r>
    <s v="UK"/>
    <x v="8"/>
    <x v="188"/>
    <n v="10573"/>
    <n v="2082"/>
  </r>
  <r>
    <s v="USA"/>
    <x v="7"/>
    <x v="189"/>
    <n v="10563"/>
    <n v="965"/>
  </r>
  <r>
    <s v="USA"/>
    <x v="3"/>
    <x v="190"/>
    <n v="10572"/>
    <n v="1501.08"/>
  </r>
  <r>
    <s v="USA"/>
    <x v="6"/>
    <x v="191"/>
    <n v="10545"/>
    <n v="210"/>
  </r>
  <r>
    <s v="UK"/>
    <x v="4"/>
    <x v="192"/>
    <n v="10575"/>
    <n v="2147.4"/>
  </r>
  <r>
    <s v="UK"/>
    <x v="2"/>
    <x v="192"/>
    <n v="10577"/>
    <n v="569"/>
  </r>
  <r>
    <s v="USA"/>
    <x v="3"/>
    <x v="192"/>
    <n v="10576"/>
    <n v="838.45"/>
  </r>
  <r>
    <s v="USA"/>
    <x v="1"/>
    <x v="192"/>
    <n v="10574"/>
    <n v="764.3"/>
  </r>
  <r>
    <s v="USA"/>
    <x v="1"/>
    <x v="193"/>
    <n v="10580"/>
    <n v="1013.74"/>
  </r>
  <r>
    <s v="USA"/>
    <x v="3"/>
    <x v="194"/>
    <n v="10581"/>
    <n v="310"/>
  </r>
  <r>
    <s v="USA"/>
    <x v="6"/>
    <x v="195"/>
    <n v="10571"/>
    <n v="550.59"/>
  </r>
  <r>
    <s v="USA"/>
    <x v="5"/>
    <x v="195"/>
    <n v="10579"/>
    <n v="317.75"/>
  </r>
  <r>
    <s v="USA"/>
    <x v="7"/>
    <x v="195"/>
    <n v="10583"/>
    <n v="2237.5"/>
  </r>
  <r>
    <s v="USA"/>
    <x v="1"/>
    <x v="195"/>
    <n v="10584"/>
    <n v="593.75"/>
  </r>
  <r>
    <s v="USA"/>
    <x v="5"/>
    <x v="196"/>
    <n v="10587"/>
    <n v="807.38"/>
  </r>
  <r>
    <s v="UK"/>
    <x v="2"/>
    <x v="196"/>
    <n v="10586"/>
    <n v="23.8"/>
  </r>
  <r>
    <s v="USA"/>
    <x v="3"/>
    <x v="196"/>
    <n v="10568"/>
    <n v="155"/>
  </r>
  <r>
    <s v="USA"/>
    <x v="7"/>
    <x v="197"/>
    <n v="10588"/>
    <n v="3120"/>
  </r>
  <r>
    <s v="UK"/>
    <x v="8"/>
    <x v="197"/>
    <n v="10585"/>
    <n v="142.5"/>
  </r>
  <r>
    <s v="UK"/>
    <x v="4"/>
    <x v="198"/>
    <n v="10569"/>
    <n v="890"/>
  </r>
  <r>
    <s v="USA"/>
    <x v="6"/>
    <x v="199"/>
    <n v="10589"/>
    <n v="72"/>
  </r>
  <r>
    <s v="USA"/>
    <x v="7"/>
    <x v="199"/>
    <n v="10595"/>
    <n v="4725"/>
  </r>
  <r>
    <s v="USA"/>
    <x v="3"/>
    <x v="199"/>
    <n v="10582"/>
    <n v="330"/>
  </r>
  <r>
    <s v="USA"/>
    <x v="1"/>
    <x v="199"/>
    <n v="10590"/>
    <n v="1101"/>
  </r>
  <r>
    <s v="USA"/>
    <x v="5"/>
    <x v="200"/>
    <n v="10591"/>
    <n v="812.5"/>
  </r>
  <r>
    <s v="USA"/>
    <x v="3"/>
    <x v="200"/>
    <n v="10592"/>
    <n v="516.46"/>
  </r>
  <r>
    <s v="USA"/>
    <x v="3"/>
    <x v="200"/>
    <n v="10594"/>
    <n v="565.5"/>
  </r>
  <r>
    <s v="USA"/>
    <x v="5"/>
    <x v="201"/>
    <n v="10598"/>
    <n v="2388.5"/>
  </r>
  <r>
    <s v="UK"/>
    <x v="8"/>
    <x v="201"/>
    <n v="10597"/>
    <n v="718.08"/>
  </r>
  <r>
    <s v="USA"/>
    <x v="1"/>
    <x v="202"/>
    <n v="10600"/>
    <n v="479.8"/>
  </r>
  <r>
    <s v="UK"/>
    <x v="0"/>
    <x v="202"/>
    <n v="10599"/>
    <n v="493"/>
  </r>
  <r>
    <s v="USA"/>
    <x v="6"/>
    <x v="203"/>
    <n v="10602"/>
    <n v="48.75"/>
  </r>
  <r>
    <s v="UK"/>
    <x v="8"/>
    <x v="203"/>
    <n v="10601"/>
    <n v="2285"/>
  </r>
  <r>
    <s v="UK"/>
    <x v="4"/>
    <x v="204"/>
    <n v="10607"/>
    <n v="6475.4"/>
  </r>
  <r>
    <s v="USA"/>
    <x v="1"/>
    <x v="204"/>
    <n v="10578"/>
    <n v="477"/>
  </r>
  <r>
    <s v="USA"/>
    <x v="5"/>
    <x v="205"/>
    <n v="10604"/>
    <n v="230.85"/>
  </r>
  <r>
    <s v="USA"/>
    <x v="5"/>
    <x v="205"/>
    <n v="10605"/>
    <n v="4109.6899999999996"/>
  </r>
  <r>
    <s v="UK"/>
    <x v="8"/>
    <x v="206"/>
    <n v="10609"/>
    <n v="424"/>
  </r>
  <r>
    <s v="USA"/>
    <x v="1"/>
    <x v="207"/>
    <n v="10606"/>
    <n v="1130.4000000000001"/>
  </r>
  <r>
    <s v="USA"/>
    <x v="6"/>
    <x v="208"/>
    <n v="10614"/>
    <n v="464"/>
  </r>
  <r>
    <s v="USA"/>
    <x v="5"/>
    <x v="208"/>
    <n v="10612"/>
    <n v="6375"/>
  </r>
  <r>
    <s v="USA"/>
    <x v="1"/>
    <x v="208"/>
    <n v="10608"/>
    <n v="1064"/>
  </r>
  <r>
    <s v="USA"/>
    <x v="1"/>
    <x v="208"/>
    <n v="10613"/>
    <n v="353.2"/>
  </r>
  <r>
    <s v="UK"/>
    <x v="0"/>
    <x v="208"/>
    <n v="10611"/>
    <n v="808"/>
  </r>
  <r>
    <s v="USA"/>
    <x v="1"/>
    <x v="209"/>
    <n v="10617"/>
    <n v="1402.5"/>
  </r>
  <r>
    <s v="USA"/>
    <x v="5"/>
    <x v="210"/>
    <n v="10616"/>
    <n v="4806.99"/>
  </r>
  <r>
    <s v="USA"/>
    <x v="6"/>
    <x v="211"/>
    <n v="10610"/>
    <n v="299.25"/>
  </r>
  <r>
    <s v="USA"/>
    <x v="7"/>
    <x v="211"/>
    <n v="10615"/>
    <n v="120"/>
  </r>
  <r>
    <s v="USA"/>
    <x v="3"/>
    <x v="212"/>
    <n v="10619"/>
    <n v="1260"/>
  </r>
  <r>
    <s v="USA"/>
    <x v="6"/>
    <x v="213"/>
    <n v="10603"/>
    <n v="1483"/>
  </r>
  <r>
    <s v="USA"/>
    <x v="5"/>
    <x v="213"/>
    <n v="10618"/>
    <n v="2697.5"/>
  </r>
  <r>
    <s v="USA"/>
    <x v="1"/>
    <x v="214"/>
    <n v="10621"/>
    <n v="758.5"/>
  </r>
  <r>
    <s v="USA"/>
    <x v="1"/>
    <x v="214"/>
    <n v="10622"/>
    <n v="560"/>
  </r>
  <r>
    <s v="USA"/>
    <x v="6"/>
    <x v="215"/>
    <n v="10596"/>
    <n v="1180.8800000000001"/>
  </r>
  <r>
    <s v="USA"/>
    <x v="6"/>
    <x v="215"/>
    <n v="10623"/>
    <n v="1336.95"/>
  </r>
  <r>
    <s v="UK"/>
    <x v="8"/>
    <x v="216"/>
    <n v="10593"/>
    <n v="1994.4"/>
  </r>
  <r>
    <s v="USA"/>
    <x v="7"/>
    <x v="217"/>
    <n v="10620"/>
    <n v="57.5"/>
  </r>
  <r>
    <s v="USA"/>
    <x v="3"/>
    <x v="217"/>
    <n v="10625"/>
    <n v="479.75"/>
  </r>
  <r>
    <s v="USA"/>
    <x v="6"/>
    <x v="218"/>
    <n v="10631"/>
    <n v="55.8"/>
  </r>
  <r>
    <s v="UK"/>
    <x v="8"/>
    <x v="219"/>
    <n v="10633"/>
    <n v="5510.59"/>
  </r>
  <r>
    <s v="USA"/>
    <x v="6"/>
    <x v="220"/>
    <n v="10632"/>
    <n v="589"/>
  </r>
  <r>
    <s v="USA"/>
    <x v="5"/>
    <x v="220"/>
    <n v="10630"/>
    <n v="903.6"/>
  </r>
  <r>
    <s v="USA"/>
    <x v="1"/>
    <x v="220"/>
    <n v="10624"/>
    <n v="1393.24"/>
  </r>
  <r>
    <s v="USA"/>
    <x v="5"/>
    <x v="221"/>
    <n v="10626"/>
    <n v="1503.6"/>
  </r>
  <r>
    <s v="USA"/>
    <x v="1"/>
    <x v="221"/>
    <n v="10628"/>
    <n v="450"/>
  </r>
  <r>
    <s v="USA"/>
    <x v="1"/>
    <x v="221"/>
    <n v="10629"/>
    <n v="2775.05"/>
  </r>
  <r>
    <s v="USA"/>
    <x v="6"/>
    <x v="222"/>
    <n v="10627"/>
    <n v="1185.75"/>
  </r>
  <r>
    <s v="USA"/>
    <x v="6"/>
    <x v="222"/>
    <n v="10635"/>
    <n v="1326.22"/>
  </r>
  <r>
    <s v="USA"/>
    <x v="1"/>
    <x v="222"/>
    <n v="10634"/>
    <n v="4985.5"/>
  </r>
  <r>
    <s v="USA"/>
    <x v="1"/>
    <x v="223"/>
    <n v="10636"/>
    <n v="629.5"/>
  </r>
  <r>
    <s v="USA"/>
    <x v="1"/>
    <x v="223"/>
    <n v="10641"/>
    <n v="2054"/>
  </r>
  <r>
    <s v="UK"/>
    <x v="0"/>
    <x v="223"/>
    <n v="10637"/>
    <n v="2761.94"/>
  </r>
  <r>
    <s v="UK"/>
    <x v="8"/>
    <x v="224"/>
    <n v="10639"/>
    <n v="500"/>
  </r>
  <r>
    <s v="USA"/>
    <x v="1"/>
    <x v="225"/>
    <n v="10640"/>
    <n v="708.75"/>
  </r>
  <r>
    <s v="UK"/>
    <x v="4"/>
    <x v="226"/>
    <n v="10649"/>
    <n v="1434"/>
  </r>
  <r>
    <s v="USA"/>
    <x v="3"/>
    <x v="227"/>
    <n v="10638"/>
    <n v="2720.05"/>
  </r>
  <r>
    <s v="USA"/>
    <x v="3"/>
    <x v="227"/>
    <n v="10644"/>
    <n v="1371.8"/>
  </r>
  <r>
    <s v="USA"/>
    <x v="1"/>
    <x v="228"/>
    <n v="10645"/>
    <n v="1535"/>
  </r>
  <r>
    <s v="UK"/>
    <x v="0"/>
    <x v="228"/>
    <n v="10643"/>
    <n v="814.5"/>
  </r>
  <r>
    <s v="UK"/>
    <x v="4"/>
    <x v="229"/>
    <n v="10650"/>
    <n v="1779.2"/>
  </r>
  <r>
    <s v="UK"/>
    <x v="2"/>
    <x v="229"/>
    <n v="10646"/>
    <n v="1446"/>
  </r>
  <r>
    <s v="USA"/>
    <x v="1"/>
    <x v="229"/>
    <n v="10647"/>
    <n v="636"/>
  </r>
  <r>
    <s v="UK"/>
    <x v="8"/>
    <x v="230"/>
    <n v="10642"/>
    <n v="696"/>
  </r>
  <r>
    <s v="USA"/>
    <x v="1"/>
    <x v="231"/>
    <n v="10652"/>
    <n v="318.83999999999997"/>
  </r>
  <r>
    <s v="USA"/>
    <x v="1"/>
    <x v="231"/>
    <n v="10658"/>
    <n v="4464.6000000000004"/>
  </r>
  <r>
    <s v="UK"/>
    <x v="4"/>
    <x v="232"/>
    <n v="10648"/>
    <n v="372.37"/>
  </r>
  <r>
    <s v="UK"/>
    <x v="8"/>
    <x v="233"/>
    <n v="10659"/>
    <n v="1227.02"/>
  </r>
  <r>
    <s v="UK"/>
    <x v="0"/>
    <x v="233"/>
    <n v="10656"/>
    <n v="604.21"/>
  </r>
  <r>
    <s v="UK"/>
    <x v="4"/>
    <x v="234"/>
    <n v="10654"/>
    <n v="601.83000000000004"/>
  </r>
  <r>
    <s v="USA"/>
    <x v="6"/>
    <x v="234"/>
    <n v="10651"/>
    <n v="397.8"/>
  </r>
  <r>
    <s v="USA"/>
    <x v="5"/>
    <x v="234"/>
    <n v="10655"/>
    <n v="154.4"/>
  </r>
  <r>
    <s v="USA"/>
    <x v="7"/>
    <x v="235"/>
    <n v="10657"/>
    <n v="4371.6000000000004"/>
  </r>
  <r>
    <s v="UK"/>
    <x v="8"/>
    <x v="235"/>
    <n v="10661"/>
    <n v="562.6"/>
  </r>
  <r>
    <s v="USA"/>
    <x v="5"/>
    <x v="236"/>
    <n v="10665"/>
    <n v="1295"/>
  </r>
  <r>
    <s v="USA"/>
    <x v="3"/>
    <x v="237"/>
    <n v="10662"/>
    <n v="125"/>
  </r>
  <r>
    <s v="USA"/>
    <x v="1"/>
    <x v="237"/>
    <n v="10670"/>
    <n v="2301.75"/>
  </r>
  <r>
    <s v="USA"/>
    <x v="5"/>
    <x v="238"/>
    <n v="10653"/>
    <n v="1083.1500000000001"/>
  </r>
  <r>
    <s v="USA"/>
    <x v="5"/>
    <x v="238"/>
    <n v="10664"/>
    <n v="1288.3900000000001"/>
  </r>
  <r>
    <s v="USA"/>
    <x v="7"/>
    <x v="238"/>
    <n v="10673"/>
    <n v="412.35"/>
  </r>
  <r>
    <s v="UK"/>
    <x v="8"/>
    <x v="238"/>
    <n v="10667"/>
    <n v="1536.8"/>
  </r>
  <r>
    <s v="USA"/>
    <x v="7"/>
    <x v="239"/>
    <n v="10669"/>
    <n v="570"/>
  </r>
  <r>
    <s v="UK"/>
    <x v="8"/>
    <x v="239"/>
    <n v="10666"/>
    <n v="4666.9399999999996"/>
  </r>
  <r>
    <s v="UK"/>
    <x v="4"/>
    <x v="240"/>
    <n v="10675"/>
    <n v="1423"/>
  </r>
  <r>
    <s v="USA"/>
    <x v="5"/>
    <x v="240"/>
    <n v="10668"/>
    <n v="625.27"/>
  </r>
  <r>
    <s v="USA"/>
    <x v="5"/>
    <x v="241"/>
    <n v="10671"/>
    <n v="920.1"/>
  </r>
  <r>
    <s v="USA"/>
    <x v="5"/>
    <x v="242"/>
    <n v="10677"/>
    <n v="813.36"/>
  </r>
  <r>
    <s v="USA"/>
    <x v="5"/>
    <x v="242"/>
    <n v="10680"/>
    <n v="1261.8800000000001"/>
  </r>
  <r>
    <s v="UK"/>
    <x v="2"/>
    <x v="242"/>
    <n v="10672"/>
    <n v="3815.25"/>
  </r>
  <r>
    <s v="USA"/>
    <x v="7"/>
    <x v="243"/>
    <n v="10676"/>
    <n v="534.85"/>
  </r>
  <r>
    <s v="USA"/>
    <x v="6"/>
    <x v="244"/>
    <n v="10679"/>
    <n v="660"/>
  </r>
  <r>
    <s v="USA"/>
    <x v="3"/>
    <x v="244"/>
    <n v="10681"/>
    <n v="1287.4000000000001"/>
  </r>
  <r>
    <s v="USA"/>
    <x v="3"/>
    <x v="244"/>
    <n v="10684"/>
    <n v="1768"/>
  </r>
  <r>
    <s v="USA"/>
    <x v="1"/>
    <x v="244"/>
    <n v="10674"/>
    <n v="45"/>
  </r>
  <r>
    <s v="USA"/>
    <x v="7"/>
    <x v="245"/>
    <n v="10683"/>
    <n v="63"/>
  </r>
  <r>
    <s v="USA"/>
    <x v="3"/>
    <x v="245"/>
    <n v="10682"/>
    <n v="375.5"/>
  </r>
  <r>
    <s v="USA"/>
    <x v="5"/>
    <x v="246"/>
    <n v="10690"/>
    <n v="862.5"/>
  </r>
  <r>
    <s v="USA"/>
    <x v="7"/>
    <x v="246"/>
    <n v="10663"/>
    <n v="1930.4"/>
  </r>
  <r>
    <s v="USA"/>
    <x v="1"/>
    <x v="246"/>
    <n v="10685"/>
    <n v="801.1"/>
  </r>
  <r>
    <s v="USA"/>
    <x v="5"/>
    <x v="247"/>
    <n v="10689"/>
    <n v="472.5"/>
  </r>
  <r>
    <s v="USA"/>
    <x v="1"/>
    <x v="247"/>
    <n v="10688"/>
    <n v="3160.6"/>
  </r>
  <r>
    <s v="USA"/>
    <x v="7"/>
    <x v="248"/>
    <n v="10686"/>
    <n v="1404.45"/>
  </r>
  <r>
    <s v="USA"/>
    <x v="6"/>
    <x v="249"/>
    <n v="10694"/>
    <n v="4825"/>
  </r>
  <r>
    <s v="USA"/>
    <x v="3"/>
    <x v="250"/>
    <n v="10693"/>
    <n v="2071.1999999999998"/>
  </r>
  <r>
    <s v="USA"/>
    <x v="3"/>
    <x v="251"/>
    <n v="10699"/>
    <n v="114"/>
  </r>
  <r>
    <s v="USA"/>
    <x v="1"/>
    <x v="251"/>
    <n v="10692"/>
    <n v="878"/>
  </r>
  <r>
    <s v="USA"/>
    <x v="6"/>
    <x v="252"/>
    <n v="10696"/>
    <n v="996"/>
  </r>
  <r>
    <s v="UK"/>
    <x v="8"/>
    <x v="252"/>
    <n v="10695"/>
    <n v="642"/>
  </r>
  <r>
    <s v="USA"/>
    <x v="3"/>
    <x v="252"/>
    <n v="10697"/>
    <n v="805.43"/>
  </r>
  <r>
    <s v="USA"/>
    <x v="6"/>
    <x v="253"/>
    <n v="10660"/>
    <n v="1701"/>
  </r>
  <r>
    <s v="UK"/>
    <x v="0"/>
    <x v="253"/>
    <n v="10701"/>
    <n v="2864.5"/>
  </r>
  <r>
    <s v="UK"/>
    <x v="8"/>
    <x v="254"/>
    <n v="10678"/>
    <n v="5256.5"/>
  </r>
  <r>
    <s v="USA"/>
    <x v="3"/>
    <x v="254"/>
    <n v="10700"/>
    <n v="1638.4"/>
  </r>
  <r>
    <s v="USA"/>
    <x v="1"/>
    <x v="255"/>
    <n v="10698"/>
    <n v="3436.45"/>
  </r>
  <r>
    <s v="UK"/>
    <x v="0"/>
    <x v="256"/>
    <n v="10703"/>
    <n v="2545"/>
  </r>
  <r>
    <s v="USA"/>
    <x v="6"/>
    <x v="257"/>
    <n v="10706"/>
    <n v="1893"/>
  </r>
  <r>
    <s v="USA"/>
    <x v="1"/>
    <x v="257"/>
    <n v="10702"/>
    <n v="330"/>
  </r>
  <r>
    <s v="USA"/>
    <x v="7"/>
    <x v="258"/>
    <n v="10691"/>
    <n v="10164.799999999999"/>
  </r>
  <r>
    <s v="USA"/>
    <x v="5"/>
    <x v="259"/>
    <n v="10710"/>
    <n v="93.5"/>
  </r>
  <r>
    <s v="USA"/>
    <x v="1"/>
    <x v="259"/>
    <n v="10707"/>
    <n v="1641"/>
  </r>
  <r>
    <s v="USA"/>
    <x v="5"/>
    <x v="260"/>
    <n v="10713"/>
    <n v="2827.9"/>
  </r>
  <r>
    <s v="UK"/>
    <x v="4"/>
    <x v="261"/>
    <n v="10714"/>
    <n v="2205.75"/>
  </r>
  <r>
    <s v="USA"/>
    <x v="1"/>
    <x v="261"/>
    <n v="10716"/>
    <n v="706"/>
  </r>
  <r>
    <s v="UK"/>
    <x v="4"/>
    <x v="262"/>
    <n v="10711"/>
    <n v="4451.7"/>
  </r>
  <r>
    <s v="USA"/>
    <x v="5"/>
    <x v="262"/>
    <n v="10717"/>
    <n v="1270.75"/>
  </r>
  <r>
    <s v="USA"/>
    <x v="5"/>
    <x v="262"/>
    <n v="10718"/>
    <n v="3463"/>
  </r>
  <r>
    <s v="USA"/>
    <x v="3"/>
    <x v="262"/>
    <n v="10715"/>
    <n v="1296"/>
  </r>
  <r>
    <s v="UK"/>
    <x v="2"/>
    <x v="263"/>
    <n v="10687"/>
    <n v="4960.8999999999996"/>
  </r>
  <r>
    <s v="UK"/>
    <x v="4"/>
    <x v="264"/>
    <n v="10721"/>
    <n v="923.87"/>
  </r>
  <r>
    <s v="USA"/>
    <x v="3"/>
    <x v="264"/>
    <n v="10712"/>
    <n v="1233.48"/>
  </r>
  <r>
    <s v="USA"/>
    <x v="6"/>
    <x v="265"/>
    <n v="10722"/>
    <n v="1570"/>
  </r>
  <r>
    <s v="USA"/>
    <x v="6"/>
    <x v="266"/>
    <n v="10719"/>
    <n v="844.25"/>
  </r>
  <r>
    <s v="USA"/>
    <x v="6"/>
    <x v="266"/>
    <n v="10720"/>
    <n v="550"/>
  </r>
  <r>
    <s v="USA"/>
    <x v="6"/>
    <x v="266"/>
    <n v="10724"/>
    <n v="638.5"/>
  </r>
  <r>
    <s v="USA"/>
    <x v="1"/>
    <x v="266"/>
    <n v="10725"/>
    <n v="287.8"/>
  </r>
  <r>
    <s v="UK"/>
    <x v="0"/>
    <x v="266"/>
    <n v="10708"/>
    <n v="180.4"/>
  </r>
  <r>
    <s v="USA"/>
    <x v="3"/>
    <x v="267"/>
    <n v="10732"/>
    <n v="360"/>
  </r>
  <r>
    <s v="UK"/>
    <x v="0"/>
    <x v="267"/>
    <n v="10704"/>
    <n v="595.5"/>
  </r>
  <r>
    <s v="USA"/>
    <x v="5"/>
    <x v="268"/>
    <n v="10733"/>
    <n v="1459"/>
  </r>
  <r>
    <s v="USA"/>
    <x v="1"/>
    <x v="269"/>
    <n v="10728"/>
    <n v="1296.75"/>
  </r>
  <r>
    <s v="USA"/>
    <x v="7"/>
    <x v="270"/>
    <n v="10734"/>
    <n v="1498.35"/>
  </r>
  <r>
    <s v="UK"/>
    <x v="4"/>
    <x v="271"/>
    <n v="10730"/>
    <n v="484.25"/>
  </r>
  <r>
    <s v="USA"/>
    <x v="6"/>
    <x v="271"/>
    <n v="10729"/>
    <n v="1850"/>
  </r>
  <r>
    <s v="UK"/>
    <x v="8"/>
    <x v="271"/>
    <n v="10731"/>
    <n v="1890.5"/>
  </r>
  <r>
    <s v="USA"/>
    <x v="3"/>
    <x v="272"/>
    <n v="10739"/>
    <n v="240"/>
  </r>
  <r>
    <s v="UK"/>
    <x v="2"/>
    <x v="273"/>
    <n v="10705"/>
    <n v="378"/>
  </r>
  <r>
    <s v="USA"/>
    <x v="7"/>
    <x v="273"/>
    <n v="10737"/>
    <n v="139.80000000000001"/>
  </r>
  <r>
    <s v="USA"/>
    <x v="7"/>
    <x v="273"/>
    <n v="10738"/>
    <n v="52.35"/>
  </r>
  <r>
    <s v="USA"/>
    <x v="3"/>
    <x v="273"/>
    <n v="10742"/>
    <n v="3118"/>
  </r>
  <r>
    <s v="USA"/>
    <x v="1"/>
    <x v="273"/>
    <n v="10741"/>
    <n v="228"/>
  </r>
  <r>
    <s v="USA"/>
    <x v="5"/>
    <x v="274"/>
    <n v="10709"/>
    <n v="3424"/>
  </r>
  <r>
    <s v="USA"/>
    <x v="5"/>
    <x v="275"/>
    <n v="10743"/>
    <n v="319.2"/>
  </r>
  <r>
    <s v="USA"/>
    <x v="5"/>
    <x v="275"/>
    <n v="10746"/>
    <n v="2311.6999999999998"/>
  </r>
  <r>
    <s v="UK"/>
    <x v="2"/>
    <x v="275"/>
    <n v="10736"/>
    <n v="997"/>
  </r>
  <r>
    <s v="UK"/>
    <x v="0"/>
    <x v="275"/>
    <n v="10735"/>
    <n v="536.4"/>
  </r>
  <r>
    <s v="UK"/>
    <x v="2"/>
    <x v="276"/>
    <n v="10750"/>
    <n v="1590.56"/>
  </r>
  <r>
    <s v="UK"/>
    <x v="0"/>
    <x v="276"/>
    <n v="10744"/>
    <n v="736"/>
  </r>
  <r>
    <s v="USA"/>
    <x v="3"/>
    <x v="277"/>
    <n v="10723"/>
    <n v="468.45"/>
  </r>
  <r>
    <s v="USA"/>
    <x v="1"/>
    <x v="277"/>
    <n v="10740"/>
    <n v="1416"/>
  </r>
  <r>
    <s v="UK"/>
    <x v="0"/>
    <x v="278"/>
    <n v="10747"/>
    <n v="1912.85"/>
  </r>
  <r>
    <s v="UK"/>
    <x v="2"/>
    <x v="279"/>
    <n v="10745"/>
    <n v="4529.8"/>
  </r>
  <r>
    <s v="USA"/>
    <x v="3"/>
    <x v="279"/>
    <n v="10753"/>
    <n v="88"/>
  </r>
  <r>
    <s v="UK"/>
    <x v="0"/>
    <x v="279"/>
    <n v="10754"/>
    <n v="55.2"/>
  </r>
  <r>
    <s v="USA"/>
    <x v="7"/>
    <x v="280"/>
    <n v="10752"/>
    <n v="252"/>
  </r>
  <r>
    <s v="USA"/>
    <x v="3"/>
    <x v="280"/>
    <n v="10748"/>
    <n v="2196"/>
  </r>
  <r>
    <s v="USA"/>
    <x v="1"/>
    <x v="280"/>
    <n v="10755"/>
    <n v="1948.5"/>
  </r>
  <r>
    <s v="USA"/>
    <x v="6"/>
    <x v="281"/>
    <n v="10756"/>
    <n v="1990"/>
  </r>
  <r>
    <s v="USA"/>
    <x v="3"/>
    <x v="282"/>
    <n v="10751"/>
    <n v="1631.48"/>
  </r>
  <r>
    <s v="USA"/>
    <x v="3"/>
    <x v="283"/>
    <n v="10758"/>
    <n v="1644.6"/>
  </r>
  <r>
    <s v="USA"/>
    <x v="7"/>
    <x v="284"/>
    <n v="10727"/>
    <n v="1624.5"/>
  </r>
  <r>
    <s v="USA"/>
    <x v="1"/>
    <x v="284"/>
    <n v="10726"/>
    <n v="655"/>
  </r>
  <r>
    <s v="UK"/>
    <x v="4"/>
    <x v="285"/>
    <n v="10761"/>
    <n v="507"/>
  </r>
  <r>
    <s v="USA"/>
    <x v="3"/>
    <x v="285"/>
    <n v="10763"/>
    <n v="616"/>
  </r>
  <r>
    <s v="UK"/>
    <x v="0"/>
    <x v="285"/>
    <n v="10764"/>
    <n v="2286"/>
  </r>
  <r>
    <s v="USA"/>
    <x v="3"/>
    <x v="286"/>
    <n v="10762"/>
    <n v="4337"/>
  </r>
  <r>
    <s v="USA"/>
    <x v="3"/>
    <x v="286"/>
    <n v="10765"/>
    <n v="1515.6"/>
  </r>
  <r>
    <s v="USA"/>
    <x v="1"/>
    <x v="286"/>
    <n v="10766"/>
    <n v="2310"/>
  </r>
  <r>
    <s v="USA"/>
    <x v="1"/>
    <x v="287"/>
    <n v="10760"/>
    <n v="2917"/>
  </r>
  <r>
    <s v="USA"/>
    <x v="3"/>
    <x v="288"/>
    <n v="10759"/>
    <n v="320"/>
  </r>
  <r>
    <s v="USA"/>
    <x v="3"/>
    <x v="288"/>
    <n v="10769"/>
    <n v="1684.27"/>
  </r>
  <r>
    <s v="USA"/>
    <x v="1"/>
    <x v="288"/>
    <n v="10774"/>
    <n v="868.75"/>
  </r>
  <r>
    <s v="USA"/>
    <x v="3"/>
    <x v="289"/>
    <n v="10768"/>
    <n v="1477"/>
  </r>
  <r>
    <s v="USA"/>
    <x v="1"/>
    <x v="289"/>
    <n v="10767"/>
    <n v="28"/>
  </r>
  <r>
    <s v="UK"/>
    <x v="0"/>
    <x v="289"/>
    <n v="10757"/>
    <n v="3082"/>
  </r>
  <r>
    <s v="USA"/>
    <x v="5"/>
    <x v="290"/>
    <n v="10773"/>
    <n v="2030.4"/>
  </r>
  <r>
    <s v="USA"/>
    <x v="6"/>
    <x v="291"/>
    <n v="10770"/>
    <n v="236.25"/>
  </r>
  <r>
    <s v="USA"/>
    <x v="5"/>
    <x v="292"/>
    <n v="10776"/>
    <n v="6635.27"/>
  </r>
  <r>
    <s v="USA"/>
    <x v="7"/>
    <x v="293"/>
    <n v="10781"/>
    <n v="975.88"/>
  </r>
  <r>
    <s v="USA"/>
    <x v="3"/>
    <x v="293"/>
    <n v="10772"/>
    <n v="3603.22"/>
  </r>
  <r>
    <s v="USA"/>
    <x v="1"/>
    <x v="293"/>
    <n v="10749"/>
    <n v="1080"/>
  </r>
  <r>
    <s v="USA"/>
    <x v="1"/>
    <x v="293"/>
    <n v="10783"/>
    <n v="1442.5"/>
  </r>
  <r>
    <s v="UK"/>
    <x v="2"/>
    <x v="294"/>
    <n v="10782"/>
    <n v="12.5"/>
  </r>
  <r>
    <s v="USA"/>
    <x v="1"/>
    <x v="294"/>
    <n v="10784"/>
    <n v="1488"/>
  </r>
  <r>
    <s v="USA"/>
    <x v="6"/>
    <x v="295"/>
    <n v="10786"/>
    <n v="1531.08"/>
  </r>
  <r>
    <s v="USA"/>
    <x v="5"/>
    <x v="296"/>
    <n v="10785"/>
    <n v="387.5"/>
  </r>
  <r>
    <s v="USA"/>
    <x v="3"/>
    <x v="296"/>
    <n v="10778"/>
    <n v="96.5"/>
  </r>
  <r>
    <s v="USA"/>
    <x v="7"/>
    <x v="297"/>
    <n v="10780"/>
    <n v="720"/>
  </r>
  <r>
    <s v="USA"/>
    <x v="7"/>
    <x v="298"/>
    <n v="10787"/>
    <n v="2622.76"/>
  </r>
  <r>
    <s v="UK"/>
    <x v="8"/>
    <x v="298"/>
    <n v="10775"/>
    <n v="228"/>
  </r>
  <r>
    <s v="UK"/>
    <x v="0"/>
    <x v="298"/>
    <n v="10790"/>
    <n v="722.5"/>
  </r>
  <r>
    <s v="USA"/>
    <x v="5"/>
    <x v="299"/>
    <n v="10789"/>
    <n v="3687"/>
  </r>
  <r>
    <s v="USA"/>
    <x v="5"/>
    <x v="299"/>
    <n v="10792"/>
    <n v="399.85"/>
  </r>
  <r>
    <s v="USA"/>
    <x v="1"/>
    <x v="299"/>
    <n v="10801"/>
    <n v="3026.85"/>
  </r>
  <r>
    <s v="UK"/>
    <x v="0"/>
    <x v="300"/>
    <n v="10791"/>
    <n v="1829.76"/>
  </r>
  <r>
    <s v="USA"/>
    <x v="1"/>
    <x v="301"/>
    <n v="10802"/>
    <n v="2942.81"/>
  </r>
  <r>
    <s v="UK"/>
    <x v="0"/>
    <x v="301"/>
    <n v="10794"/>
    <n v="314.76"/>
  </r>
  <r>
    <s v="USA"/>
    <x v="5"/>
    <x v="302"/>
    <n v="10800"/>
    <n v="1468.93"/>
  </r>
  <r>
    <s v="UK"/>
    <x v="2"/>
    <x v="302"/>
    <n v="10799"/>
    <n v="1553.5"/>
  </r>
  <r>
    <s v="USA"/>
    <x v="7"/>
    <x v="302"/>
    <n v="10798"/>
    <n v="446.6"/>
  </r>
  <r>
    <s v="UK"/>
    <x v="8"/>
    <x v="302"/>
    <n v="10797"/>
    <n v="420"/>
  </r>
  <r>
    <s v="USA"/>
    <x v="3"/>
    <x v="302"/>
    <n v="10806"/>
    <n v="439.6"/>
  </r>
  <r>
    <s v="USA"/>
    <x v="1"/>
    <x v="303"/>
    <n v="10803"/>
    <n v="1193.01"/>
  </r>
  <r>
    <s v="USA"/>
    <x v="7"/>
    <x v="304"/>
    <n v="10810"/>
    <n v="187"/>
  </r>
  <r>
    <s v="UK"/>
    <x v="8"/>
    <x v="304"/>
    <n v="10809"/>
    <n v="140"/>
  </r>
  <r>
    <s v="UK"/>
    <x v="0"/>
    <x v="304"/>
    <n v="10804"/>
    <n v="2278.4"/>
  </r>
  <r>
    <s v="USA"/>
    <x v="6"/>
    <x v="305"/>
    <n v="10811"/>
    <n v="852"/>
  </r>
  <r>
    <s v="USA"/>
    <x v="3"/>
    <x v="305"/>
    <n v="10793"/>
    <n v="191.1"/>
  </r>
  <r>
    <s v="USA"/>
    <x v="5"/>
    <x v="306"/>
    <n v="10813"/>
    <n v="602.4"/>
  </r>
  <r>
    <s v="USA"/>
    <x v="7"/>
    <x v="306"/>
    <n v="10805"/>
    <n v="2775"/>
  </r>
  <r>
    <s v="USA"/>
    <x v="7"/>
    <x v="306"/>
    <n v="10808"/>
    <n v="1411"/>
  </r>
  <r>
    <s v="UK"/>
    <x v="4"/>
    <x v="307"/>
    <n v="10812"/>
    <n v="1692.8"/>
  </r>
  <r>
    <s v="UK"/>
    <x v="8"/>
    <x v="307"/>
    <n v="10818"/>
    <n v="833"/>
  </r>
  <r>
    <s v="UK"/>
    <x v="4"/>
    <x v="308"/>
    <n v="10823"/>
    <n v="2826"/>
  </r>
  <r>
    <s v="USA"/>
    <x v="3"/>
    <x v="308"/>
    <n v="10817"/>
    <n v="10952.84"/>
  </r>
  <r>
    <s v="USA"/>
    <x v="3"/>
    <x v="308"/>
    <n v="10820"/>
    <n v="1140"/>
  </r>
  <r>
    <s v="USA"/>
    <x v="5"/>
    <x v="309"/>
    <n v="10825"/>
    <n v="1030.76"/>
  </r>
  <r>
    <s v="USA"/>
    <x v="7"/>
    <x v="309"/>
    <n v="10815"/>
    <n v="40"/>
  </r>
  <r>
    <s v="USA"/>
    <x v="3"/>
    <x v="309"/>
    <n v="10779"/>
    <n v="1335"/>
  </r>
  <r>
    <s v="USA"/>
    <x v="3"/>
    <x v="309"/>
    <n v="10796"/>
    <n v="2341.36"/>
  </r>
  <r>
    <s v="USA"/>
    <x v="3"/>
    <x v="309"/>
    <n v="10814"/>
    <n v="1788.45"/>
  </r>
  <r>
    <s v="USA"/>
    <x v="5"/>
    <x v="310"/>
    <n v="10821"/>
    <n v="678"/>
  </r>
  <r>
    <s v="USA"/>
    <x v="7"/>
    <x v="311"/>
    <n v="10819"/>
    <n v="477"/>
  </r>
  <r>
    <s v="UK"/>
    <x v="0"/>
    <x v="311"/>
    <n v="10822"/>
    <n v="237.9"/>
  </r>
  <r>
    <s v="USA"/>
    <x v="5"/>
    <x v="312"/>
    <n v="10788"/>
    <n v="731.5"/>
  </r>
  <r>
    <s v="USA"/>
    <x v="5"/>
    <x v="312"/>
    <n v="10834"/>
    <n v="1432.71"/>
  </r>
  <r>
    <s v="USA"/>
    <x v="7"/>
    <x v="312"/>
    <n v="10832"/>
    <n v="475.11"/>
  </r>
  <r>
    <s v="USA"/>
    <x v="6"/>
    <x v="313"/>
    <n v="10795"/>
    <n v="2158"/>
  </r>
  <r>
    <s v="USA"/>
    <x v="5"/>
    <x v="314"/>
    <n v="10835"/>
    <n v="845.8"/>
  </r>
  <r>
    <s v="UK"/>
    <x v="8"/>
    <x v="314"/>
    <n v="10777"/>
    <n v="224"/>
  </r>
  <r>
    <s v="UK"/>
    <x v="8"/>
    <x v="314"/>
    <n v="10836"/>
    <n v="4705.5"/>
  </r>
  <r>
    <s v="USA"/>
    <x v="1"/>
    <x v="314"/>
    <n v="10830"/>
    <n v="1974"/>
  </r>
  <r>
    <s v="USA"/>
    <x v="3"/>
    <x v="315"/>
    <n v="10839"/>
    <n v="827.55"/>
  </r>
  <r>
    <s v="UK"/>
    <x v="2"/>
    <x v="316"/>
    <n v="10829"/>
    <n v="1764"/>
  </r>
  <r>
    <s v="UK"/>
    <x v="2"/>
    <x v="316"/>
    <n v="10837"/>
    <n v="1064.5"/>
  </r>
  <r>
    <s v="USA"/>
    <x v="7"/>
    <x v="316"/>
    <n v="10846"/>
    <n v="1112"/>
  </r>
  <r>
    <s v="USA"/>
    <x v="3"/>
    <x v="316"/>
    <n v="10831"/>
    <n v="2684.4"/>
  </r>
  <r>
    <s v="USA"/>
    <x v="3"/>
    <x v="316"/>
    <n v="10838"/>
    <n v="1938.38"/>
  </r>
  <r>
    <s v="UK"/>
    <x v="0"/>
    <x v="316"/>
    <n v="10833"/>
    <n v="906.93"/>
  </r>
  <r>
    <s v="USA"/>
    <x v="6"/>
    <x v="317"/>
    <n v="10844"/>
    <n v="735"/>
  </r>
  <r>
    <s v="USA"/>
    <x v="1"/>
    <x v="317"/>
    <n v="10843"/>
    <n v="159"/>
  </r>
  <r>
    <s v="UK"/>
    <x v="4"/>
    <x v="318"/>
    <n v="10841"/>
    <n v="4581"/>
  </r>
  <r>
    <s v="USA"/>
    <x v="5"/>
    <x v="318"/>
    <n v="10842"/>
    <n v="975"/>
  </r>
  <r>
    <s v="UK"/>
    <x v="8"/>
    <x v="318"/>
    <n v="10848"/>
    <n v="931.5"/>
  </r>
  <r>
    <s v="USA"/>
    <x v="6"/>
    <x v="319"/>
    <n v="10824"/>
    <n v="250.8"/>
  </r>
  <r>
    <s v="USA"/>
    <x v="6"/>
    <x v="319"/>
    <n v="10845"/>
    <n v="3812.7"/>
  </r>
  <r>
    <s v="USA"/>
    <x v="6"/>
    <x v="319"/>
    <n v="10852"/>
    <n v="2984"/>
  </r>
  <r>
    <s v="USA"/>
    <x v="5"/>
    <x v="319"/>
    <n v="10850"/>
    <n v="629"/>
  </r>
  <r>
    <s v="UK"/>
    <x v="2"/>
    <x v="319"/>
    <n v="10849"/>
    <n v="967.82"/>
  </r>
  <r>
    <s v="USA"/>
    <x v="1"/>
    <x v="319"/>
    <n v="10807"/>
    <n v="18.399999999999999"/>
  </r>
  <r>
    <s v="UK"/>
    <x v="4"/>
    <x v="320"/>
    <n v="10851"/>
    <n v="2603"/>
  </r>
  <r>
    <s v="USA"/>
    <x v="6"/>
    <x v="320"/>
    <n v="10862"/>
    <n v="581"/>
  </r>
  <r>
    <s v="USA"/>
    <x v="5"/>
    <x v="320"/>
    <n v="10859"/>
    <n v="1078.69"/>
  </r>
  <r>
    <s v="UK"/>
    <x v="2"/>
    <x v="321"/>
    <n v="10853"/>
    <n v="625"/>
  </r>
  <r>
    <s v="USA"/>
    <x v="7"/>
    <x v="321"/>
    <n v="10858"/>
    <n v="649"/>
  </r>
  <r>
    <s v="UK"/>
    <x v="2"/>
    <x v="322"/>
    <n v="10828"/>
    <n v="932"/>
  </r>
  <r>
    <s v="USA"/>
    <x v="3"/>
    <x v="322"/>
    <n v="10855"/>
    <n v="2227.89"/>
  </r>
  <r>
    <s v="USA"/>
    <x v="3"/>
    <x v="322"/>
    <n v="10860"/>
    <n v="519"/>
  </r>
  <r>
    <s v="USA"/>
    <x v="1"/>
    <x v="322"/>
    <n v="10816"/>
    <n v="8446.4500000000007"/>
  </r>
  <r>
    <s v="USA"/>
    <x v="3"/>
    <x v="323"/>
    <n v="10854"/>
    <n v="2966.5"/>
  </r>
  <r>
    <s v="USA"/>
    <x v="6"/>
    <x v="324"/>
    <n v="10857"/>
    <n v="2048.2199999999998"/>
  </r>
  <r>
    <s v="USA"/>
    <x v="5"/>
    <x v="324"/>
    <n v="10827"/>
    <n v="843"/>
  </r>
  <r>
    <s v="UK"/>
    <x v="0"/>
    <x v="324"/>
    <n v="10826"/>
    <n v="730"/>
  </r>
  <r>
    <s v="UK"/>
    <x v="4"/>
    <x v="325"/>
    <n v="10869"/>
    <n v="1630"/>
  </r>
  <r>
    <s v="UK"/>
    <x v="4"/>
    <x v="325"/>
    <n v="10872"/>
    <n v="2058.46"/>
  </r>
  <r>
    <s v="USA"/>
    <x v="1"/>
    <x v="325"/>
    <n v="10864"/>
    <n v="282"/>
  </r>
  <r>
    <s v="USA"/>
    <x v="1"/>
    <x v="325"/>
    <n v="10873"/>
    <n v="336.8"/>
  </r>
  <r>
    <s v="UK"/>
    <x v="2"/>
    <x v="326"/>
    <n v="10871"/>
    <n v="1979.23"/>
  </r>
  <r>
    <s v="USA"/>
    <x v="3"/>
    <x v="326"/>
    <n v="10856"/>
    <n v="660"/>
  </r>
  <r>
    <s v="USA"/>
    <x v="1"/>
    <x v="326"/>
    <n v="10847"/>
    <n v="4931.92"/>
  </r>
  <r>
    <s v="UK"/>
    <x v="4"/>
    <x v="327"/>
    <n v="10874"/>
    <n v="310"/>
  </r>
  <r>
    <s v="UK"/>
    <x v="0"/>
    <x v="327"/>
    <n v="10867"/>
    <n v="98.4"/>
  </r>
  <r>
    <s v="UK"/>
    <x v="4"/>
    <x v="328"/>
    <n v="10866"/>
    <n v="1096.2"/>
  </r>
  <r>
    <s v="USA"/>
    <x v="7"/>
    <x v="328"/>
    <n v="10865"/>
    <n v="16387.5"/>
  </r>
  <r>
    <s v="UK"/>
    <x v="8"/>
    <x v="328"/>
    <n v="10876"/>
    <n v="917"/>
  </r>
  <r>
    <s v="USA"/>
    <x v="3"/>
    <x v="328"/>
    <n v="10879"/>
    <n v="611.29999999999995"/>
  </r>
  <r>
    <s v="USA"/>
    <x v="1"/>
    <x v="328"/>
    <n v="10878"/>
    <n v="1539"/>
  </r>
  <r>
    <s v="UK"/>
    <x v="4"/>
    <x v="329"/>
    <n v="10870"/>
    <n v="160"/>
  </r>
  <r>
    <s v="USA"/>
    <x v="1"/>
    <x v="329"/>
    <n v="10884"/>
    <n v="1378.07"/>
  </r>
  <r>
    <s v="USA"/>
    <x v="6"/>
    <x v="330"/>
    <n v="10887"/>
    <n v="70"/>
  </r>
  <r>
    <s v="USA"/>
    <x v="1"/>
    <x v="330"/>
    <n v="10840"/>
    <n v="211.2"/>
  </r>
  <r>
    <s v="USA"/>
    <x v="1"/>
    <x v="331"/>
    <n v="10861"/>
    <n v="3523.4"/>
  </r>
  <r>
    <s v="USA"/>
    <x v="1"/>
    <x v="331"/>
    <n v="10863"/>
    <n v="441.15"/>
  </r>
  <r>
    <s v="UK"/>
    <x v="8"/>
    <x v="332"/>
    <n v="10880"/>
    <n v="1500"/>
  </r>
  <r>
    <s v="UK"/>
    <x v="8"/>
    <x v="332"/>
    <n v="10890"/>
    <n v="860.1"/>
  </r>
  <r>
    <s v="USA"/>
    <x v="1"/>
    <x v="332"/>
    <n v="10881"/>
    <n v="150"/>
  </r>
  <r>
    <s v="UK"/>
    <x v="0"/>
    <x v="332"/>
    <n v="10885"/>
    <n v="1209"/>
  </r>
  <r>
    <s v="USA"/>
    <x v="5"/>
    <x v="333"/>
    <n v="10877"/>
    <n v="1955.13"/>
  </r>
  <r>
    <s v="UK"/>
    <x v="8"/>
    <x v="333"/>
    <n v="10891"/>
    <n v="368.93"/>
  </r>
  <r>
    <s v="USA"/>
    <x v="1"/>
    <x v="333"/>
    <n v="10892"/>
    <n v="2090"/>
  </r>
  <r>
    <s v="USA"/>
    <x v="6"/>
    <x v="334"/>
    <n v="10883"/>
    <n v="36"/>
  </r>
  <r>
    <s v="USA"/>
    <x v="5"/>
    <x v="334"/>
    <n v="10894"/>
    <n v="2753.1"/>
  </r>
  <r>
    <s v="UK"/>
    <x v="2"/>
    <x v="334"/>
    <n v="10893"/>
    <n v="5502.11"/>
  </r>
  <r>
    <s v="USA"/>
    <x v="1"/>
    <x v="334"/>
    <n v="10882"/>
    <n v="892.64"/>
  </r>
  <r>
    <s v="USA"/>
    <x v="5"/>
    <x v="335"/>
    <n v="10888"/>
    <n v="605"/>
  </r>
  <r>
    <s v="UK"/>
    <x v="2"/>
    <x v="335"/>
    <n v="10889"/>
    <n v="11380"/>
  </r>
  <r>
    <s v="UK"/>
    <x v="8"/>
    <x v="335"/>
    <n v="10868"/>
    <n v="1920.6"/>
  </r>
  <r>
    <s v="USA"/>
    <x v="3"/>
    <x v="335"/>
    <n v="10895"/>
    <n v="6379.4"/>
  </r>
  <r>
    <s v="USA"/>
    <x v="3"/>
    <x v="336"/>
    <n v="10897"/>
    <n v="10835.24"/>
  </r>
  <r>
    <s v="UK"/>
    <x v="4"/>
    <x v="337"/>
    <n v="10899"/>
    <n v="122.4"/>
  </r>
  <r>
    <s v="USA"/>
    <x v="1"/>
    <x v="337"/>
    <n v="10901"/>
    <n v="934.5"/>
  </r>
  <r>
    <s v="UK"/>
    <x v="8"/>
    <x v="338"/>
    <n v="10896"/>
    <n v="750.5"/>
  </r>
  <r>
    <s v="USA"/>
    <x v="3"/>
    <x v="338"/>
    <n v="10904"/>
    <n v="1924.25"/>
  </r>
  <r>
    <s v="UK"/>
    <x v="0"/>
    <x v="338"/>
    <n v="10907"/>
    <n v="108.5"/>
  </r>
  <r>
    <s v="USA"/>
    <x v="5"/>
    <x v="339"/>
    <n v="10886"/>
    <n v="3127.5"/>
  </r>
  <r>
    <s v="USA"/>
    <x v="7"/>
    <x v="339"/>
    <n v="10915"/>
    <n v="539.5"/>
  </r>
  <r>
    <s v="UK"/>
    <x v="0"/>
    <x v="339"/>
    <n v="10914"/>
    <n v="537.5"/>
  </r>
  <r>
    <s v="USA"/>
    <x v="5"/>
    <x v="340"/>
    <n v="10902"/>
    <n v="863.43"/>
  </r>
  <r>
    <s v="USA"/>
    <x v="1"/>
    <x v="340"/>
    <n v="10875"/>
    <n v="709.55"/>
  </r>
  <r>
    <s v="USA"/>
    <x v="1"/>
    <x v="340"/>
    <n v="10906"/>
    <n v="427.5"/>
  </r>
  <r>
    <s v="USA"/>
    <x v="5"/>
    <x v="341"/>
    <n v="10900"/>
    <n v="33.75"/>
  </r>
  <r>
    <s v="USA"/>
    <x v="5"/>
    <x v="341"/>
    <n v="10910"/>
    <n v="452.9"/>
  </r>
  <r>
    <s v="USA"/>
    <x v="7"/>
    <x v="341"/>
    <n v="10919"/>
    <n v="1122.8"/>
  </r>
  <r>
    <s v="USA"/>
    <x v="3"/>
    <x v="341"/>
    <n v="10903"/>
    <n v="932.05"/>
  </r>
  <r>
    <s v="USA"/>
    <x v="1"/>
    <x v="341"/>
    <n v="10913"/>
    <n v="768.75"/>
  </r>
  <r>
    <s v="UK"/>
    <x v="4"/>
    <x v="342"/>
    <n v="10922"/>
    <n v="742.5"/>
  </r>
  <r>
    <s v="USA"/>
    <x v="3"/>
    <x v="342"/>
    <n v="10911"/>
    <n v="858"/>
  </r>
  <r>
    <s v="UK"/>
    <x v="2"/>
    <x v="343"/>
    <n v="10905"/>
    <n v="342"/>
  </r>
  <r>
    <s v="USA"/>
    <x v="1"/>
    <x v="343"/>
    <n v="10898"/>
    <n v="30"/>
  </r>
  <r>
    <s v="USA"/>
    <x v="1"/>
    <x v="343"/>
    <n v="10908"/>
    <n v="663.1"/>
  </r>
  <r>
    <s v="USA"/>
    <x v="5"/>
    <x v="344"/>
    <n v="10916"/>
    <n v="686.7"/>
  </r>
  <r>
    <s v="USA"/>
    <x v="5"/>
    <x v="344"/>
    <n v="10921"/>
    <n v="1936"/>
  </r>
  <r>
    <s v="USA"/>
    <x v="1"/>
    <x v="344"/>
    <n v="10920"/>
    <n v="390"/>
  </r>
  <r>
    <s v="USA"/>
    <x v="5"/>
    <x v="345"/>
    <n v="10909"/>
    <n v="670"/>
  </r>
  <r>
    <s v="USA"/>
    <x v="3"/>
    <x v="346"/>
    <n v="10918"/>
    <n v="1447.5"/>
  </r>
  <r>
    <s v="USA"/>
    <x v="1"/>
    <x v="346"/>
    <n v="10917"/>
    <n v="365.89"/>
  </r>
  <r>
    <s v="USA"/>
    <x v="1"/>
    <x v="346"/>
    <n v="10926"/>
    <n v="514.4"/>
  </r>
  <r>
    <s v="USA"/>
    <x v="3"/>
    <x v="347"/>
    <n v="10934"/>
    <n v="500"/>
  </r>
  <r>
    <s v="UK"/>
    <x v="0"/>
    <x v="347"/>
    <n v="10929"/>
    <n v="1174.75"/>
  </r>
  <r>
    <s v="USA"/>
    <x v="7"/>
    <x v="348"/>
    <n v="10939"/>
    <n v="637.5"/>
  </r>
  <r>
    <s v="UK"/>
    <x v="8"/>
    <x v="348"/>
    <n v="10923"/>
    <n v="748.8"/>
  </r>
  <r>
    <s v="UK"/>
    <x v="8"/>
    <x v="348"/>
    <n v="10937"/>
    <n v="644.79999999999995"/>
  </r>
  <r>
    <s v="USA"/>
    <x v="3"/>
    <x v="348"/>
    <n v="10925"/>
    <n v="475.15"/>
  </r>
  <r>
    <s v="UK"/>
    <x v="0"/>
    <x v="348"/>
    <n v="10944"/>
    <n v="1025.33"/>
  </r>
  <r>
    <s v="USA"/>
    <x v="3"/>
    <x v="349"/>
    <n v="10938"/>
    <n v="2731.87"/>
  </r>
  <r>
    <s v="USA"/>
    <x v="3"/>
    <x v="349"/>
    <n v="10947"/>
    <n v="220"/>
  </r>
  <r>
    <s v="UK"/>
    <x v="0"/>
    <x v="349"/>
    <n v="10933"/>
    <n v="920.6"/>
  </r>
  <r>
    <s v="USA"/>
    <x v="7"/>
    <x v="350"/>
    <n v="10949"/>
    <n v="4422"/>
  </r>
  <r>
    <s v="USA"/>
    <x v="5"/>
    <x v="351"/>
    <n v="10928"/>
    <n v="137.5"/>
  </r>
  <r>
    <s v="UK"/>
    <x v="2"/>
    <x v="351"/>
    <n v="10942"/>
    <n v="560"/>
  </r>
  <r>
    <s v="USA"/>
    <x v="7"/>
    <x v="351"/>
    <n v="10912"/>
    <n v="6200.55"/>
  </r>
  <r>
    <s v="USA"/>
    <x v="3"/>
    <x v="351"/>
    <n v="10936"/>
    <n v="456"/>
  </r>
  <r>
    <s v="USA"/>
    <x v="1"/>
    <x v="351"/>
    <n v="10930"/>
    <n v="2255.5"/>
  </r>
  <r>
    <s v="USA"/>
    <x v="1"/>
    <x v="351"/>
    <n v="10935"/>
    <n v="619.5"/>
  </r>
  <r>
    <s v="USA"/>
    <x v="1"/>
    <x v="351"/>
    <n v="10945"/>
    <n v="245"/>
  </r>
  <r>
    <s v="USA"/>
    <x v="5"/>
    <x v="352"/>
    <n v="10946"/>
    <n v="1407.5"/>
  </r>
  <r>
    <s v="USA"/>
    <x v="3"/>
    <x v="352"/>
    <n v="10948"/>
    <n v="2362.25"/>
  </r>
  <r>
    <s v="USA"/>
    <x v="1"/>
    <x v="352"/>
    <n v="10931"/>
    <n v="799.2"/>
  </r>
  <r>
    <s v="USA"/>
    <x v="1"/>
    <x v="352"/>
    <n v="10943"/>
    <n v="711"/>
  </r>
  <r>
    <s v="UK"/>
    <x v="4"/>
    <x v="353"/>
    <n v="10954"/>
    <n v="1659.53"/>
  </r>
  <r>
    <s v="USA"/>
    <x v="6"/>
    <x v="353"/>
    <n v="10955"/>
    <n v="74.400000000000006"/>
  </r>
  <r>
    <s v="UK"/>
    <x v="8"/>
    <x v="353"/>
    <n v="10941"/>
    <n v="4011.75"/>
  </r>
  <r>
    <s v="UK"/>
    <x v="0"/>
    <x v="353"/>
    <n v="10956"/>
    <n v="677"/>
  </r>
  <r>
    <s v="USA"/>
    <x v="6"/>
    <x v="354"/>
    <n v="10940"/>
    <n v="360"/>
  </r>
  <r>
    <s v="USA"/>
    <x v="6"/>
    <x v="354"/>
    <n v="10962"/>
    <n v="3584"/>
  </r>
  <r>
    <s v="USA"/>
    <x v="5"/>
    <x v="354"/>
    <n v="10950"/>
    <n v="110"/>
  </r>
  <r>
    <s v="UK"/>
    <x v="0"/>
    <x v="354"/>
    <n v="10959"/>
    <n v="131.75"/>
  </r>
  <r>
    <s v="USA"/>
    <x v="6"/>
    <x v="355"/>
    <n v="10932"/>
    <n v="1788.63"/>
  </r>
  <r>
    <s v="USA"/>
    <x v="5"/>
    <x v="355"/>
    <n v="10952"/>
    <n v="471.2"/>
  </r>
  <r>
    <s v="USA"/>
    <x v="3"/>
    <x v="355"/>
    <n v="10964"/>
    <n v="2052.5"/>
  </r>
  <r>
    <s v="UK"/>
    <x v="2"/>
    <x v="356"/>
    <n v="10953"/>
    <n v="4441.25"/>
  </r>
  <r>
    <s v="UK"/>
    <x v="2"/>
    <x v="357"/>
    <n v="10963"/>
    <n v="57.8"/>
  </r>
  <r>
    <s v="USA"/>
    <x v="1"/>
    <x v="357"/>
    <n v="10972"/>
    <n v="251.5"/>
  </r>
  <r>
    <s v="USA"/>
    <x v="6"/>
    <x v="358"/>
    <n v="10957"/>
    <n v="1762.7"/>
  </r>
  <r>
    <s v="USA"/>
    <x v="5"/>
    <x v="358"/>
    <n v="10975"/>
    <n v="717.5"/>
  </r>
  <r>
    <s v="UK"/>
    <x v="8"/>
    <x v="358"/>
    <n v="10958"/>
    <n v="781"/>
  </r>
  <r>
    <s v="UK"/>
    <x v="0"/>
    <x v="358"/>
    <n v="10973"/>
    <n v="291.55"/>
  </r>
  <r>
    <s v="USA"/>
    <x v="6"/>
    <x v="359"/>
    <n v="10961"/>
    <n v="1119.9000000000001"/>
  </r>
  <r>
    <s v="USA"/>
    <x v="5"/>
    <x v="359"/>
    <n v="10969"/>
    <n v="108"/>
  </r>
  <r>
    <s v="UK"/>
    <x v="0"/>
    <x v="359"/>
    <n v="10965"/>
    <n v="848"/>
  </r>
  <r>
    <s v="USA"/>
    <x v="6"/>
    <x v="360"/>
    <n v="10979"/>
    <n v="4813.5"/>
  </r>
  <r>
    <s v="USA"/>
    <x v="5"/>
    <x v="361"/>
    <n v="10968"/>
    <n v="1408"/>
  </r>
  <r>
    <s v="USA"/>
    <x v="5"/>
    <x v="362"/>
    <n v="10981"/>
    <n v="15810"/>
  </r>
  <r>
    <s v="USA"/>
    <x v="7"/>
    <x v="362"/>
    <n v="10967"/>
    <n v="910.4"/>
  </r>
  <r>
    <s v="USA"/>
    <x v="7"/>
    <x v="362"/>
    <n v="10971"/>
    <n v="1733.06"/>
  </r>
  <r>
    <s v="USA"/>
    <x v="7"/>
    <x v="362"/>
    <n v="10985"/>
    <n v="2023.38"/>
  </r>
  <r>
    <s v="USA"/>
    <x v="7"/>
    <x v="362"/>
    <n v="10989"/>
    <n v="1353.6"/>
  </r>
  <r>
    <s v="USA"/>
    <x v="5"/>
    <x v="363"/>
    <n v="10976"/>
    <n v="912"/>
  </r>
  <r>
    <s v="USA"/>
    <x v="5"/>
    <x v="363"/>
    <n v="10984"/>
    <n v="1809.75"/>
  </r>
  <r>
    <s v="USA"/>
    <x v="5"/>
    <x v="363"/>
    <n v="10992"/>
    <n v="69.599999999999994"/>
  </r>
  <r>
    <s v="USA"/>
    <x v="3"/>
    <x v="363"/>
    <n v="10974"/>
    <n v="439"/>
  </r>
  <r>
    <s v="USA"/>
    <x v="6"/>
    <x v="364"/>
    <n v="10987"/>
    <n v="2772"/>
  </r>
  <r>
    <s v="USA"/>
    <x v="5"/>
    <x v="364"/>
    <n v="10995"/>
    <n v="1196"/>
  </r>
  <r>
    <s v="USA"/>
    <x v="7"/>
    <x v="364"/>
    <n v="10983"/>
    <n v="720.9"/>
  </r>
  <r>
    <s v="USA"/>
    <x v="5"/>
    <x v="365"/>
    <n v="10991"/>
    <n v="2296"/>
  </r>
  <r>
    <s v="UK"/>
    <x v="2"/>
    <x v="365"/>
    <n v="10951"/>
    <n v="458.74"/>
  </r>
  <r>
    <s v="USA"/>
    <x v="7"/>
    <x v="365"/>
    <n v="10990"/>
    <n v="4288.8500000000004"/>
  </r>
  <r>
    <s v="USA"/>
    <x v="7"/>
    <x v="366"/>
    <n v="10982"/>
    <n v="1014"/>
  </r>
  <r>
    <s v="USA"/>
    <x v="3"/>
    <x v="366"/>
    <n v="10924"/>
    <n v="1835.7"/>
  </r>
  <r>
    <s v="USA"/>
    <x v="3"/>
    <x v="366"/>
    <n v="10960"/>
    <n v="265.35000000000002"/>
  </r>
  <r>
    <s v="USA"/>
    <x v="3"/>
    <x v="366"/>
    <n v="11003"/>
    <n v="326"/>
  </r>
  <r>
    <s v="USA"/>
    <x v="1"/>
    <x v="366"/>
    <n v="10927"/>
    <n v="800"/>
  </r>
  <r>
    <s v="USA"/>
    <x v="1"/>
    <x v="366"/>
    <n v="10966"/>
    <n v="1098.46"/>
  </r>
  <r>
    <s v="USA"/>
    <x v="7"/>
    <x v="367"/>
    <n v="10994"/>
    <n v="940.5"/>
  </r>
  <r>
    <s v="USA"/>
    <x v="6"/>
    <x v="368"/>
    <n v="10977"/>
    <n v="2233"/>
  </r>
  <r>
    <s v="USA"/>
    <x v="7"/>
    <x v="368"/>
    <n v="11005"/>
    <n v="586"/>
  </r>
  <r>
    <s v="USA"/>
    <x v="7"/>
    <x v="368"/>
    <n v="11009"/>
    <n v="616.5"/>
  </r>
  <r>
    <s v="USA"/>
    <x v="7"/>
    <x v="368"/>
    <n v="11013"/>
    <n v="361"/>
  </r>
  <r>
    <s v="UK"/>
    <x v="8"/>
    <x v="368"/>
    <n v="10993"/>
    <n v="4895.4399999999996"/>
  </r>
  <r>
    <s v="USA"/>
    <x v="3"/>
    <x v="368"/>
    <n v="10988"/>
    <n v="3574.8"/>
  </r>
  <r>
    <s v="USA"/>
    <x v="1"/>
    <x v="368"/>
    <n v="10996"/>
    <n v="560"/>
  </r>
  <r>
    <s v="UK"/>
    <x v="0"/>
    <x v="368"/>
    <n v="10999"/>
    <n v="1197.95"/>
  </r>
  <r>
    <s v="USA"/>
    <x v="6"/>
    <x v="369"/>
    <n v="10997"/>
    <n v="1885"/>
  </r>
  <r>
    <s v="USA"/>
    <x v="6"/>
    <x v="369"/>
    <n v="11007"/>
    <n v="2633.9"/>
  </r>
  <r>
    <s v="UK"/>
    <x v="2"/>
    <x v="369"/>
    <n v="11016"/>
    <n v="491.5"/>
  </r>
  <r>
    <s v="USA"/>
    <x v="3"/>
    <x v="369"/>
    <n v="11011"/>
    <n v="933.5"/>
  </r>
  <r>
    <s v="USA"/>
    <x v="7"/>
    <x v="370"/>
    <n v="11000"/>
    <n v="903.75"/>
  </r>
  <r>
    <s v="USA"/>
    <x v="7"/>
    <x v="370"/>
    <n v="11001"/>
    <n v="2769"/>
  </r>
  <r>
    <s v="USA"/>
    <x v="7"/>
    <x v="371"/>
    <n v="11014"/>
    <n v="243.18"/>
  </r>
  <r>
    <s v="USA"/>
    <x v="3"/>
    <x v="371"/>
    <n v="11006"/>
    <n v="329.69"/>
  </r>
  <r>
    <s v="USA"/>
    <x v="7"/>
    <x v="372"/>
    <n v="11020"/>
    <n v="632.4"/>
  </r>
  <r>
    <s v="USA"/>
    <x v="1"/>
    <x v="372"/>
    <n v="11002"/>
    <n v="1811.1"/>
  </r>
  <r>
    <s v="USA"/>
    <x v="1"/>
    <x v="372"/>
    <n v="11018"/>
    <n v="1575"/>
  </r>
  <r>
    <s v="USA"/>
    <x v="6"/>
    <x v="373"/>
    <n v="10998"/>
    <n v="686"/>
  </r>
  <r>
    <s v="USA"/>
    <x v="5"/>
    <x v="373"/>
    <n v="11012"/>
    <n v="2825.3"/>
  </r>
  <r>
    <s v="USA"/>
    <x v="1"/>
    <x v="373"/>
    <n v="10980"/>
    <n v="248"/>
  </r>
  <r>
    <s v="USA"/>
    <x v="5"/>
    <x v="374"/>
    <n v="11027"/>
    <n v="877.72"/>
  </r>
  <r>
    <s v="UK"/>
    <x v="2"/>
    <x v="374"/>
    <n v="11017"/>
    <n v="6750"/>
  </r>
  <r>
    <s v="USA"/>
    <x v="7"/>
    <x v="374"/>
    <n v="11015"/>
    <n v="622.35"/>
  </r>
  <r>
    <s v="USA"/>
    <x v="3"/>
    <x v="374"/>
    <n v="11004"/>
    <n v="295.38"/>
  </r>
  <r>
    <s v="USA"/>
    <x v="1"/>
    <x v="374"/>
    <n v="11024"/>
    <n v="1966.81"/>
  </r>
  <r>
    <s v="USA"/>
    <x v="6"/>
    <x v="375"/>
    <n v="10986"/>
    <n v="2220"/>
  </r>
  <r>
    <s v="USA"/>
    <x v="7"/>
    <x v="375"/>
    <n v="11010"/>
    <n v="645"/>
  </r>
  <r>
    <s v="USA"/>
    <x v="3"/>
    <x v="375"/>
    <n v="11021"/>
    <n v="6306.24"/>
  </r>
  <r>
    <s v="USA"/>
    <x v="6"/>
    <x v="376"/>
    <n v="11036"/>
    <n v="1692"/>
  </r>
  <r>
    <s v="USA"/>
    <x v="7"/>
    <x v="376"/>
    <n v="11028"/>
    <n v="2160"/>
  </r>
  <r>
    <s v="UK"/>
    <x v="2"/>
    <x v="377"/>
    <n v="10978"/>
    <n v="1303.19"/>
  </r>
  <r>
    <s v="USA"/>
    <x v="7"/>
    <x v="377"/>
    <n v="11032"/>
    <n v="8902.5"/>
  </r>
  <r>
    <s v="UK"/>
    <x v="8"/>
    <x v="377"/>
    <n v="11033"/>
    <n v="3232.8"/>
  </r>
  <r>
    <s v="USA"/>
    <x v="6"/>
    <x v="378"/>
    <n v="11046"/>
    <n v="1485.8"/>
  </r>
  <r>
    <s v="USA"/>
    <x v="5"/>
    <x v="378"/>
    <n v="11023"/>
    <n v="1500"/>
  </r>
  <r>
    <s v="UK"/>
    <x v="2"/>
    <x v="378"/>
    <n v="10970"/>
    <n v="224"/>
  </r>
  <r>
    <s v="USA"/>
    <x v="7"/>
    <x v="378"/>
    <n v="11035"/>
    <n v="1754.5"/>
  </r>
  <r>
    <s v="UK"/>
    <x v="0"/>
    <x v="378"/>
    <n v="11025"/>
    <n v="270"/>
  </r>
  <r>
    <s v="UK"/>
    <x v="0"/>
    <x v="378"/>
    <n v="11031"/>
    <n v="2393.5"/>
  </r>
  <r>
    <s v="USA"/>
    <x v="6"/>
    <x v="379"/>
    <n v="11034"/>
    <n v="539.4"/>
  </r>
  <r>
    <s v="UK"/>
    <x v="8"/>
    <x v="379"/>
    <n v="11030"/>
    <n v="12615.05"/>
  </r>
  <r>
    <s v="UK"/>
    <x v="8"/>
    <x v="379"/>
    <n v="11037"/>
    <n v="60"/>
  </r>
  <r>
    <s v="USA"/>
    <x v="1"/>
    <x v="379"/>
    <n v="11029"/>
    <n v="1286.8"/>
  </r>
  <r>
    <s v="USA"/>
    <x v="3"/>
    <x v="380"/>
    <n v="11041"/>
    <n v="1773"/>
  </r>
  <r>
    <s v="USA"/>
    <x v="1"/>
    <x v="380"/>
    <n v="11026"/>
    <n v="1030"/>
  </r>
  <r>
    <s v="UK"/>
    <x v="4"/>
    <x v="381"/>
    <n v="11043"/>
    <n v="210"/>
  </r>
  <r>
    <s v="USA"/>
    <x v="7"/>
    <x v="381"/>
    <n v="11053"/>
    <n v="3055"/>
  </r>
  <r>
    <s v="USA"/>
    <x v="5"/>
    <x v="382"/>
    <n v="11038"/>
    <n v="732.6"/>
  </r>
  <r>
    <s v="UK"/>
    <x v="8"/>
    <x v="382"/>
    <n v="11048"/>
    <n v="525"/>
  </r>
  <r>
    <s v="USA"/>
    <x v="6"/>
    <x v="383"/>
    <n v="11056"/>
    <n v="3740"/>
  </r>
  <r>
    <s v="USA"/>
    <x v="7"/>
    <x v="383"/>
    <n v="11042"/>
    <n v="405.75"/>
  </r>
  <r>
    <s v="UK"/>
    <x v="8"/>
    <x v="383"/>
    <n v="11047"/>
    <n v="817.87"/>
  </r>
  <r>
    <s v="USA"/>
    <x v="3"/>
    <x v="383"/>
    <n v="11052"/>
    <n v="1332"/>
  </r>
  <r>
    <s v="USA"/>
    <x v="3"/>
    <x v="383"/>
    <n v="11057"/>
    <n v="45"/>
  </r>
  <r>
    <s v="USA"/>
    <x v="1"/>
    <x v="383"/>
    <n v="11044"/>
    <n v="591.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3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44" firstHeaderRow="1" firstDataRow="1" firstDataCol="1"/>
  <pivotFields count="4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dataField="1" numFmtId="165" showAll="0"/>
    <pivotField axis="axisRow" showAll="0">
      <items count="5">
        <item x="0"/>
        <item x="1"/>
        <item x="2"/>
        <item x="3"/>
        <item t="default"/>
      </items>
    </pivotField>
  </pivotFields>
  <rowFields count="2">
    <field x="0"/>
    <field x="3"/>
  </rowFields>
  <rowItems count="4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Sum of Sales" fld="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38" firstHeaderRow="1" firstDataRow="1" firstDataCol="1"/>
  <pivotFields count="8">
    <pivotField showAll="0"/>
    <pivotField showAll="0"/>
    <pivotField axis="axisRow" showAll="0">
      <items count="29">
        <item x="11"/>
        <item x="7"/>
        <item x="13"/>
        <item x="14"/>
        <item x="4"/>
        <item x="24"/>
        <item x="10"/>
        <item x="8"/>
        <item x="12"/>
        <item x="6"/>
        <item x="16"/>
        <item x="18"/>
        <item x="19"/>
        <item x="5"/>
        <item x="27"/>
        <item x="15"/>
        <item x="2"/>
        <item x="25"/>
        <item x="1"/>
        <item x="21"/>
        <item x="22"/>
        <item x="3"/>
        <item x="20"/>
        <item x="0"/>
        <item x="9"/>
        <item x="23"/>
        <item x="26"/>
        <item x="17"/>
        <item t="default"/>
      </items>
    </pivotField>
    <pivotField showAll="0"/>
    <pivotField numFmtId="14" showAll="0"/>
    <pivotField numFmtId="167" showAll="0"/>
    <pivotField axis="axisRow" showAll="0">
      <items count="7">
        <item x="5"/>
        <item x="1"/>
        <item x="4"/>
        <item x="2"/>
        <item x="3"/>
        <item x="0"/>
        <item t="default"/>
      </items>
    </pivotField>
    <pivotField dataField="1" numFmtId="166" showAll="0"/>
  </pivotFields>
  <rowFields count="2">
    <field x="6"/>
    <field x="2"/>
  </rowFields>
  <rowItems count="35">
    <i>
      <x/>
    </i>
    <i r="1">
      <x v="13"/>
    </i>
    <i r="1">
      <x v="15"/>
    </i>
    <i>
      <x v="1"/>
    </i>
    <i r="1">
      <x/>
    </i>
    <i r="1">
      <x v="1"/>
    </i>
    <i r="1">
      <x v="18"/>
    </i>
    <i r="1">
      <x v="20"/>
    </i>
    <i r="1">
      <x v="22"/>
    </i>
    <i r="1">
      <x v="27"/>
    </i>
    <i>
      <x v="2"/>
    </i>
    <i r="1">
      <x v="2"/>
    </i>
    <i r="1">
      <x v="3"/>
    </i>
    <i r="1">
      <x v="4"/>
    </i>
    <i r="1">
      <x v="5"/>
    </i>
    <i>
      <x v="3"/>
    </i>
    <i r="1">
      <x v="7"/>
    </i>
    <i r="1">
      <x v="8"/>
    </i>
    <i r="1">
      <x v="11"/>
    </i>
    <i r="1">
      <x v="16"/>
    </i>
    <i r="1">
      <x v="26"/>
    </i>
    <i>
      <x v="4"/>
    </i>
    <i r="1">
      <x v="10"/>
    </i>
    <i r="1">
      <x v="12"/>
    </i>
    <i r="1">
      <x v="14"/>
    </i>
    <i r="1">
      <x v="17"/>
    </i>
    <i r="1">
      <x v="19"/>
    </i>
    <i r="1">
      <x v="21"/>
    </i>
    <i r="1">
      <x v="24"/>
    </i>
    <i r="1">
      <x v="25"/>
    </i>
    <i>
      <x v="5"/>
    </i>
    <i r="1">
      <x v="6"/>
    </i>
    <i r="1">
      <x v="9"/>
    </i>
    <i r="1">
      <x v="23"/>
    </i>
    <i t="grand">
      <x/>
    </i>
  </rowItems>
  <colItems count="1">
    <i/>
  </colItems>
  <dataFields count="1">
    <dataField name="Sum of Salary" fld="7" baseField="0" baseItem="0" numFmtId="168"/>
  </dataFields>
  <formats count="2">
    <format dxfId="5">
      <pivotArea dataOnly="0" labelOnly="1" outline="0" axis="axisValues" fieldPosition="0"/>
    </format>
    <format dxfId="4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E80" firstHeaderRow="1" firstDataRow="2" firstDataCol="1"/>
  <pivotFields count="7">
    <pivotField axis="axisRow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dataField="1" numFmtId="44" showAll="0"/>
    <pivotField dataField="1" numFmtId="44" showAll="0"/>
    <pivotField dataField="1" numFmtId="44" showAll="0"/>
    <pivotField dataField="1" numFmtId="44" showAll="0"/>
    <pivotField numFmtId="44" showAll="0"/>
  </pivotFields>
  <rowFields count="1">
    <field x="0"/>
  </rowFields>
  <rowItems count="7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1st Quarter" fld="2" baseField="0" baseItem="0" numFmtId="165"/>
    <dataField name="Sum of 2nd Quarter" fld="3" baseField="0" baseItem="0" numFmtId="165"/>
    <dataField name="Sum of 3rd Quarter" fld="4" baseField="0" baseItem="0" numFmtId="165"/>
    <dataField name="Sum of 4th Quarter" fld="5" baseField="0" baseItem="0" numFmtId="165"/>
  </dataFields>
  <formats count="4">
    <format dxfId="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">
      <pivotArea outline="0" fieldPosition="0">
        <references count="1">
          <reference field="4294967294" count="1">
            <x v="1"/>
          </reference>
        </references>
      </pivotArea>
    </format>
    <format dxfId="1">
      <pivotArea outline="0" fieldPosition="0">
        <references count="1">
          <reference field="4294967294" count="1">
            <x v="2"/>
          </reference>
        </references>
      </pivotArea>
    </format>
    <format dxfId="0">
      <pivotArea outline="0" fieldPosition="0">
        <references count="1">
          <reference field="4294967294" count="1">
            <x v="3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0" firstHeaderRow="1" firstDataRow="1" firstDataCol="0"/>
  <pivotFields count="5">
    <pivotField showAll="0"/>
    <pivotField showAll="0">
      <items count="10">
        <item x="4"/>
        <item x="3"/>
        <item x="8"/>
        <item x="0"/>
        <item x="1"/>
        <item x="5"/>
        <item x="2"/>
        <item x="6"/>
        <item x="7"/>
        <item t="default"/>
      </items>
    </pivotField>
    <pivotField numFmtId="14" showAll="0">
      <items count="769">
        <item m="1" x="684"/>
        <item m="1" x="461"/>
        <item m="1" x="617"/>
        <item m="1" x="728"/>
        <item m="1" x="506"/>
        <item m="1" x="668"/>
        <item m="1" x="712"/>
        <item m="1" x="490"/>
        <item m="1" x="425"/>
        <item m="1" x="696"/>
        <item m="1" x="474"/>
        <item m="1" x="632"/>
        <item m="1" x="499"/>
        <item m="1" x="756"/>
        <item m="1" x="483"/>
        <item m="1" x="579"/>
        <item m="1" x="744"/>
        <item m="1" x="522"/>
        <item m="1" x="469"/>
        <item m="1" x="508"/>
        <item m="1" x="450"/>
        <item m="1" x="544"/>
        <item m="1" x="718"/>
        <item m="1" x="493"/>
        <item m="1" x="430"/>
        <item m="1" x="462"/>
        <item m="1" x="618"/>
        <item m="1" x="392"/>
        <item m="1" x="553"/>
        <item m="1" x="603"/>
        <item m="1" x="762"/>
        <item m="1" x="537"/>
        <item m="1" x="713"/>
        <item m="1" x="585"/>
        <item m="1" x="748"/>
        <item m="1" x="406"/>
        <item m="1" x="565"/>
        <item m="1" x="735"/>
        <item m="1" x="513"/>
        <item m="1" x="679"/>
        <item m="1" x="580"/>
        <item m="1" x="745"/>
        <item m="1" x="626"/>
        <item m="1" x="400"/>
        <item m="1" x="560"/>
        <item m="1" x="733"/>
        <item m="1" x="451"/>
        <item m="1" x="545"/>
        <item m="1" x="719"/>
        <item m="1" x="431"/>
        <item m="1" x="752"/>
        <item m="1" x="530"/>
        <item m="1" x="700"/>
        <item m="1" x="412"/>
        <item m="1" x="571"/>
        <item m="1" x="714"/>
        <item m="1" x="491"/>
        <item m="1" x="650"/>
        <item m="1" x="586"/>
        <item m="1" x="697"/>
        <item m="1" x="566"/>
        <item m="1" x="680"/>
        <item m="1" x="612"/>
        <item m="1" x="662"/>
        <item m="1" x="438"/>
        <item m="1" x="597"/>
        <item m="1" x="757"/>
        <item m="1" x="734"/>
        <item m="1" x="509"/>
        <item m="1" x="674"/>
        <item m="1" x="720"/>
        <item m="1" x="656"/>
        <item m="1" x="591"/>
        <item m="1" x="701"/>
        <item m="1" x="638"/>
        <item m="1" x="413"/>
        <item m="1" x="572"/>
        <item m="1" x="685"/>
        <item m="1" x="463"/>
        <item m="1" x="619"/>
        <item m="1" x="393"/>
        <item m="1" x="554"/>
        <item m="1" x="669"/>
        <item m="1" x="443"/>
        <item m="1" x="604"/>
        <item m="1" x="763"/>
        <item m="1" x="538"/>
        <item m="1" x="651"/>
        <item m="1" x="587"/>
        <item m="1" x="749"/>
        <item m="1" x="527"/>
        <item m="1" x="633"/>
        <item m="1" x="407"/>
        <item m="1" x="567"/>
        <item m="1" x="736"/>
        <item m="1" x="514"/>
        <item m="1" x="389"/>
        <item m="1" x="548"/>
        <item m="1" x="500"/>
        <item m="1" x="598"/>
        <item m="1" x="758"/>
        <item m="1" x="706"/>
        <item m="1" x="484"/>
        <item m="1" x="510"/>
        <item m="1" x="675"/>
        <item m="1" x="608"/>
        <item m="1" x="384"/>
        <item m="1" x="494"/>
        <item m="1" x="657"/>
        <item m="1" x="432"/>
        <item m="1" x="592"/>
        <item m="1" x="753"/>
        <item m="1" x="639"/>
        <item m="1" x="414"/>
        <item m="1" x="573"/>
        <item m="1" x="741"/>
        <item m="1" x="464"/>
        <item m="1" x="620"/>
        <item m="1" x="394"/>
        <item m="1" x="555"/>
        <item m="1" x="729"/>
        <item m="1" x="475"/>
        <item m="1" x="634"/>
        <item m="1" x="408"/>
        <item m="1" x="568"/>
        <item m="1" x="737"/>
        <item m="1" x="613"/>
        <item m="1" x="390"/>
        <item m="1" x="549"/>
        <item m="1" x="723"/>
        <item m="1" x="599"/>
        <item m="1" x="759"/>
        <item m="1" x="707"/>
        <item m="1" x="420"/>
        <item m="1" x="581"/>
        <item m="1" x="746"/>
        <item m="1" x="689"/>
        <item m="1" x="401"/>
        <item m="1" x="495"/>
        <item m="1" x="658"/>
        <item m="1" x="433"/>
        <item m="1" x="593"/>
        <item m="1" x="702"/>
        <item m="1" x="478"/>
        <item m="1" x="640"/>
        <item m="1" x="415"/>
        <item m="1" x="574"/>
        <item m="1" x="621"/>
        <item m="1" x="395"/>
        <item m="1" x="556"/>
        <item m="1" x="670"/>
        <item m="1" x="444"/>
        <item m="1" x="764"/>
        <item m="1" x="539"/>
        <item m="1" x="652"/>
        <item m="1" x="426"/>
        <item m="1" x="457"/>
        <item m="1" x="614"/>
        <item m="1" x="724"/>
        <item m="1" x="501"/>
        <item m="1" x="663"/>
        <item m="1" x="600"/>
        <item m="1" x="708"/>
        <item m="1" x="485"/>
        <item m="1" x="645"/>
        <item m="1" x="421"/>
        <item m="1" x="582"/>
        <item m="1" x="690"/>
        <item m="1" x="627"/>
        <item m="1" x="402"/>
        <item m="1" x="561"/>
        <item m="1" x="676"/>
        <item m="1" x="452"/>
        <item m="1" x="385"/>
        <item m="1" x="546"/>
        <item m="1" x="575"/>
        <item m="1" x="742"/>
        <item m="1" x="519"/>
        <item m="1" x="686"/>
        <item m="1" x="465"/>
        <item m="1" x="557"/>
        <item m="1" x="730"/>
        <item m="1" x="671"/>
        <item m="1" x="445"/>
        <item m="1" x="540"/>
        <item m="1" x="715"/>
        <item m="1" x="492"/>
        <item m="1" x="653"/>
        <item m="1" x="427"/>
        <item m="1" x="698"/>
        <item m="1" x="476"/>
        <item m="1" x="635"/>
        <item m="1" x="515"/>
        <item m="1" x="760"/>
        <item m="1" x="533"/>
        <item m="1" x="486"/>
        <item m="1" x="523"/>
        <item m="1" x="691"/>
        <item m="1" x="470"/>
        <item m="1" x="562"/>
        <item m="1" x="511"/>
        <item m="1" x="453"/>
        <item m="1" x="547"/>
        <item m="1" x="721"/>
        <item m="1" x="434"/>
        <item m="1" x="703"/>
        <item m="1" x="479"/>
        <item m="1" x="641"/>
        <item m="1" x="731"/>
        <item m="1" x="446"/>
        <item m="1" x="605"/>
        <item m="1" x="765"/>
        <item m="1" x="541"/>
        <item m="1" x="716"/>
        <item m="1" x="428"/>
        <item m="1" x="588"/>
        <item m="1" x="750"/>
        <item m="1" x="528"/>
        <item m="1" x="699"/>
        <item m="1" x="409"/>
        <item m="1" x="569"/>
        <item m="1" x="738"/>
        <item m="1" x="516"/>
        <item m="1" x="550"/>
        <item m="1" x="725"/>
        <item m="1" x="502"/>
        <item m="1" x="664"/>
        <item m="1" x="692"/>
        <item m="1" x="471"/>
        <item m="1" x="628"/>
        <item m="1" x="563"/>
        <item m="1" x="677"/>
        <item m="1" x="454"/>
        <item m="1" x="609"/>
        <item m="1" x="386"/>
        <item m="1" x="659"/>
        <item m="1" x="594"/>
        <item m="1" x="754"/>
        <item m="1" x="531"/>
        <item m="1" x="642"/>
        <item m="1" x="416"/>
        <item m="1" x="576"/>
        <item m="1" x="520"/>
        <item m="1" x="622"/>
        <item m="1" x="396"/>
        <item m="1" x="654"/>
        <item m="1" x="589"/>
        <item m="1" x="477"/>
        <item m="1" x="636"/>
        <item m="1" x="410"/>
        <item m="1" x="570"/>
        <item m="1" x="681"/>
        <item m="1" x="458"/>
        <item m="1" x="615"/>
        <item m="1" x="391"/>
        <item m="1" x="551"/>
        <item m="1" x="665"/>
        <item m="1" x="439"/>
        <item m="1" x="601"/>
        <item m="1" x="761"/>
        <item m="1" x="534"/>
        <item m="1" x="646"/>
        <item m="1" x="583"/>
        <item m="1" x="747"/>
        <item m="1" x="524"/>
        <item m="1" x="722"/>
        <item m="1" x="496"/>
        <item m="1" x="435"/>
        <item m="1" x="532"/>
        <item m="1" x="704"/>
        <item m="1" x="480"/>
        <item m="1" x="417"/>
        <item m="1" x="521"/>
        <item m="1" x="687"/>
        <item m="1" x="623"/>
        <item m="1" x="397"/>
        <item m="1" x="507"/>
        <item m="1" x="672"/>
        <item m="1" x="447"/>
        <item m="1" x="606"/>
        <item m="1" x="766"/>
        <item m="1" x="739"/>
        <item m="1" x="517"/>
        <item m="1" x="682"/>
        <item m="1" x="459"/>
        <item m="1" x="552"/>
        <item m="1" x="726"/>
        <item m="1" x="503"/>
        <item m="1" x="440"/>
        <item m="1" x="535"/>
        <item m="1" x="709"/>
        <item m="1" x="487"/>
        <item m="1" x="647"/>
        <item m="1" x="422"/>
        <item m="1" x="525"/>
        <item m="1" x="693"/>
        <item m="1" x="472"/>
        <item m="1" x="629"/>
        <item m="1" x="403"/>
        <item m="1" x="455"/>
        <item m="1" x="610"/>
        <item m="1" x="387"/>
        <item m="1" x="497"/>
        <item m="1" x="660"/>
        <item m="1" x="436"/>
        <item m="1" x="595"/>
        <item m="1" x="755"/>
        <item m="1" x="481"/>
        <item m="1" x="643"/>
        <item m="1" x="418"/>
        <item m="1" x="577"/>
        <item m="1" x="743"/>
        <item m="1" x="466"/>
        <item m="1" x="624"/>
        <item m="1" x="398"/>
        <item m="1" x="558"/>
        <item m="1" x="732"/>
        <item m="1" x="448"/>
        <item m="1" x="542"/>
        <item m="1" x="717"/>
        <item m="1" x="740"/>
        <item m="1" x="518"/>
        <item m="1" x="683"/>
        <item m="1" x="460"/>
        <item m="1" x="616"/>
        <item m="1" x="727"/>
        <item m="1" x="504"/>
        <item m="1" x="666"/>
        <item m="1" x="441"/>
        <item m="1" x="602"/>
        <item m="1" x="710"/>
        <item m="1" x="488"/>
        <item m="1" x="648"/>
        <item m="1" x="423"/>
        <item m="1" x="584"/>
        <item m="1" x="694"/>
        <item m="1" x="630"/>
        <item m="1" x="404"/>
        <item m="1" x="564"/>
        <item m="1" x="705"/>
        <item m="1" x="482"/>
        <item m="1" x="644"/>
        <item m="1" x="419"/>
        <item m="1" x="578"/>
        <item m="1" x="688"/>
        <item m="1" x="467"/>
        <item m="1" x="625"/>
        <item m="1" x="399"/>
        <item m="1" x="559"/>
        <item m="1" x="673"/>
        <item m="1" x="449"/>
        <item m="1" x="607"/>
        <item m="1" x="767"/>
        <item m="1" x="543"/>
        <item m="1" x="655"/>
        <item m="1" x="429"/>
        <item m="1" x="590"/>
        <item m="1" x="751"/>
        <item m="1" x="529"/>
        <item m="1" x="637"/>
        <item m="1" x="411"/>
        <item m="1" x="505"/>
        <item m="1" x="667"/>
        <item m="1" x="442"/>
        <item m="1" x="536"/>
        <item m="1" x="711"/>
        <item m="1" x="489"/>
        <item m="1" x="649"/>
        <item m="1" x="424"/>
        <item m="1" x="526"/>
        <item m="1" x="695"/>
        <item m="1" x="473"/>
        <item m="1" x="631"/>
        <item m="1" x="405"/>
        <item m="1" x="512"/>
        <item m="1" x="678"/>
        <item m="1" x="456"/>
        <item m="1" x="611"/>
        <item m="1" x="388"/>
        <item m="1" x="498"/>
        <item m="1" x="661"/>
        <item m="1" x="437"/>
        <item m="1" x="596"/>
        <item m="1" x="46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t="default"/>
      </items>
    </pivotField>
    <pivotField showAll="0"/>
    <pivotField numFmtId="7" showAll="0"/>
  </pivot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9"/>
  <sheetViews>
    <sheetView tabSelected="1" workbookViewId="0">
      <selection sqref="A1:G1"/>
    </sheetView>
  </sheetViews>
  <sheetFormatPr defaultRowHeight="15"/>
  <cols>
    <col min="1" max="1" width="9.5703125" bestFit="1" customWidth="1"/>
    <col min="2" max="2" width="12" bestFit="1" customWidth="1"/>
    <col min="3" max="3" width="11.42578125" bestFit="1" customWidth="1"/>
    <col min="4" max="4" width="11.140625" bestFit="1" customWidth="1"/>
    <col min="5" max="5" width="16.5703125" bestFit="1" customWidth="1"/>
    <col min="7" max="7" width="7.7109375" bestFit="1" customWidth="1"/>
  </cols>
  <sheetData>
    <row r="1" spans="1:7" ht="18.75">
      <c r="A1" s="52" t="s">
        <v>0</v>
      </c>
      <c r="B1" s="52"/>
      <c r="C1" s="52"/>
      <c r="D1" s="52"/>
      <c r="E1" s="52"/>
      <c r="F1" s="52"/>
      <c r="G1" s="52"/>
    </row>
    <row r="2" spans="1:7" ht="15.7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2" t="s">
        <v>7</v>
      </c>
    </row>
    <row r="3" spans="1:7" ht="15.75">
      <c r="A3" s="4">
        <v>37626</v>
      </c>
      <c r="B3" s="5" t="s">
        <v>8</v>
      </c>
      <c r="C3" s="5" t="s">
        <v>9</v>
      </c>
      <c r="D3" s="5" t="s">
        <v>10</v>
      </c>
      <c r="E3" s="5" t="str">
        <f t="shared" ref="E3:E66" si="0">CONCATENATE(D3,", ",C3)</f>
        <v>Feldman, Kelly</v>
      </c>
      <c r="F3" s="6">
        <v>500</v>
      </c>
      <c r="G3" s="5" t="s">
        <v>11</v>
      </c>
    </row>
    <row r="4" spans="1:7" ht="15.75">
      <c r="A4" s="4">
        <v>37627</v>
      </c>
      <c r="B4" s="5" t="s">
        <v>12</v>
      </c>
      <c r="C4" s="5" t="s">
        <v>13</v>
      </c>
      <c r="D4" s="5" t="s">
        <v>14</v>
      </c>
      <c r="E4" s="5" t="str">
        <f t="shared" si="0"/>
        <v>Markus, Regina</v>
      </c>
      <c r="F4" s="6">
        <v>1000</v>
      </c>
      <c r="G4" s="5" t="s">
        <v>11</v>
      </c>
    </row>
    <row r="5" spans="1:7" ht="15.75">
      <c r="A5" s="4">
        <v>37628</v>
      </c>
      <c r="B5" s="5" t="s">
        <v>15</v>
      </c>
      <c r="C5" s="5" t="s">
        <v>16</v>
      </c>
      <c r="D5" s="5" t="s">
        <v>17</v>
      </c>
      <c r="E5" s="5" t="str">
        <f t="shared" si="0"/>
        <v>Roberts, William</v>
      </c>
      <c r="F5" s="6">
        <v>6300</v>
      </c>
      <c r="G5" s="5" t="s">
        <v>18</v>
      </c>
    </row>
    <row r="6" spans="1:7" ht="15.75">
      <c r="A6" s="4">
        <v>37629</v>
      </c>
      <c r="B6" s="5" t="s">
        <v>8</v>
      </c>
      <c r="C6" s="5" t="s">
        <v>19</v>
      </c>
      <c r="D6" s="5" t="s">
        <v>20</v>
      </c>
      <c r="E6" s="5" t="str">
        <f t="shared" si="0"/>
        <v>Walker, Barbara</v>
      </c>
      <c r="F6" s="6">
        <v>7200</v>
      </c>
      <c r="G6" s="5" t="s">
        <v>21</v>
      </c>
    </row>
    <row r="7" spans="1:7" ht="15.75">
      <c r="A7" s="4">
        <v>37630</v>
      </c>
      <c r="B7" s="5" t="s">
        <v>8</v>
      </c>
      <c r="C7" s="5" t="s">
        <v>22</v>
      </c>
      <c r="D7" s="5" t="s">
        <v>23</v>
      </c>
      <c r="E7" s="5" t="str">
        <f t="shared" si="0"/>
        <v>Jones, Susan</v>
      </c>
      <c r="F7" s="6">
        <v>6300</v>
      </c>
      <c r="G7" s="5" t="s">
        <v>21</v>
      </c>
    </row>
    <row r="8" spans="1:7" ht="15.75">
      <c r="A8" s="4">
        <v>37631</v>
      </c>
      <c r="B8" s="5" t="s">
        <v>15</v>
      </c>
      <c r="C8" s="5" t="s">
        <v>9</v>
      </c>
      <c r="D8" s="5" t="s">
        <v>10</v>
      </c>
      <c r="E8" s="5" t="str">
        <f t="shared" si="0"/>
        <v>Feldman, Kelly</v>
      </c>
      <c r="F8" s="6">
        <v>300</v>
      </c>
      <c r="G8" s="5" t="s">
        <v>11</v>
      </c>
    </row>
    <row r="9" spans="1:7" ht="15.75">
      <c r="A9" s="4">
        <v>37632</v>
      </c>
      <c r="B9" s="5" t="s">
        <v>15</v>
      </c>
      <c r="C9" s="5" t="s">
        <v>9</v>
      </c>
      <c r="D9" s="5" t="s">
        <v>10</v>
      </c>
      <c r="E9" s="5" t="str">
        <f t="shared" si="0"/>
        <v>Feldman, Kelly</v>
      </c>
      <c r="F9" s="6">
        <v>7320</v>
      </c>
      <c r="G9" s="5" t="s">
        <v>11</v>
      </c>
    </row>
    <row r="10" spans="1:7" ht="15.75">
      <c r="A10" s="4">
        <v>37633</v>
      </c>
      <c r="B10" s="5" t="s">
        <v>12</v>
      </c>
      <c r="C10" s="5" t="s">
        <v>13</v>
      </c>
      <c r="D10" s="5" t="s">
        <v>14</v>
      </c>
      <c r="E10" s="5" t="str">
        <f t="shared" si="0"/>
        <v>Markus, Regina</v>
      </c>
      <c r="F10" s="6">
        <v>8290</v>
      </c>
      <c r="G10" s="5" t="s">
        <v>11</v>
      </c>
    </row>
    <row r="11" spans="1:7" ht="15.75">
      <c r="A11" s="4">
        <v>37654</v>
      </c>
      <c r="B11" s="5" t="s">
        <v>12</v>
      </c>
      <c r="C11" s="5" t="s">
        <v>16</v>
      </c>
      <c r="D11" s="5" t="s">
        <v>17</v>
      </c>
      <c r="E11" s="5" t="str">
        <f t="shared" si="0"/>
        <v>Roberts, William</v>
      </c>
      <c r="F11" s="6">
        <v>800</v>
      </c>
      <c r="G11" s="5" t="s">
        <v>18</v>
      </c>
    </row>
    <row r="12" spans="1:7" ht="15.75">
      <c r="A12" s="4">
        <v>37654</v>
      </c>
      <c r="B12" s="5" t="s">
        <v>12</v>
      </c>
      <c r="C12" s="5" t="s">
        <v>19</v>
      </c>
      <c r="D12" s="5" t="s">
        <v>20</v>
      </c>
      <c r="E12" s="5" t="str">
        <f t="shared" si="0"/>
        <v>Walker, Barbara</v>
      </c>
      <c r="F12" s="6">
        <v>2100</v>
      </c>
      <c r="G12" s="5" t="s">
        <v>21</v>
      </c>
    </row>
    <row r="13" spans="1:7" ht="15.75">
      <c r="A13" s="4">
        <v>37656</v>
      </c>
      <c r="B13" s="5" t="s">
        <v>8</v>
      </c>
      <c r="C13" s="5" t="s">
        <v>22</v>
      </c>
      <c r="D13" s="5" t="s">
        <v>23</v>
      </c>
      <c r="E13" s="5" t="str">
        <f t="shared" si="0"/>
        <v>Jones, Susan</v>
      </c>
      <c r="F13" s="6">
        <v>7300</v>
      </c>
      <c r="G13" s="5" t="s">
        <v>21</v>
      </c>
    </row>
    <row r="14" spans="1:7" ht="15.75">
      <c r="A14" s="4">
        <v>37657</v>
      </c>
      <c r="B14" s="5" t="s">
        <v>15</v>
      </c>
      <c r="C14" s="5" t="s">
        <v>22</v>
      </c>
      <c r="D14" s="5" t="s">
        <v>23</v>
      </c>
      <c r="E14" s="5" t="str">
        <f t="shared" si="0"/>
        <v>Jones, Susan</v>
      </c>
      <c r="F14" s="6">
        <v>3800</v>
      </c>
      <c r="G14" s="5" t="s">
        <v>21</v>
      </c>
    </row>
    <row r="15" spans="1:7" ht="15.75">
      <c r="A15" s="4">
        <v>37657</v>
      </c>
      <c r="B15" s="5" t="s">
        <v>8</v>
      </c>
      <c r="C15" s="5" t="s">
        <v>19</v>
      </c>
      <c r="D15" s="5" t="s">
        <v>20</v>
      </c>
      <c r="E15" s="5" t="str">
        <f t="shared" si="0"/>
        <v>Walker, Barbara</v>
      </c>
      <c r="F15" s="6">
        <v>6300</v>
      </c>
      <c r="G15" s="5" t="s">
        <v>21</v>
      </c>
    </row>
    <row r="16" spans="1:7" ht="15.75">
      <c r="A16" s="4">
        <v>37659</v>
      </c>
      <c r="B16" s="5" t="s">
        <v>8</v>
      </c>
      <c r="C16" s="5" t="s">
        <v>24</v>
      </c>
      <c r="D16" s="5" t="s">
        <v>25</v>
      </c>
      <c r="E16" s="5" t="str">
        <f t="shared" si="0"/>
        <v>Johnson, Nathan</v>
      </c>
      <c r="F16" s="6">
        <v>300</v>
      </c>
      <c r="G16" s="5" t="s">
        <v>18</v>
      </c>
    </row>
    <row r="17" spans="1:7" ht="15.75">
      <c r="A17" s="4">
        <v>37660</v>
      </c>
      <c r="B17" s="5" t="s">
        <v>8</v>
      </c>
      <c r="C17" s="5" t="s">
        <v>13</v>
      </c>
      <c r="D17" s="5" t="s">
        <v>14</v>
      </c>
      <c r="E17" s="5" t="str">
        <f t="shared" si="0"/>
        <v>Markus, Regina</v>
      </c>
      <c r="F17" s="6">
        <v>7410</v>
      </c>
      <c r="G17" s="5" t="s">
        <v>11</v>
      </c>
    </row>
    <row r="18" spans="1:7" ht="15.75">
      <c r="A18" s="4">
        <v>37661</v>
      </c>
      <c r="B18" s="5" t="s">
        <v>15</v>
      </c>
      <c r="C18" s="5" t="s">
        <v>13</v>
      </c>
      <c r="D18" s="5" t="s">
        <v>14</v>
      </c>
      <c r="E18" s="5" t="str">
        <f t="shared" si="0"/>
        <v>Markus, Regina</v>
      </c>
      <c r="F18" s="6">
        <v>620</v>
      </c>
      <c r="G18" s="5" t="s">
        <v>11</v>
      </c>
    </row>
    <row r="19" spans="1:7" ht="15.75">
      <c r="A19" s="4">
        <v>37661</v>
      </c>
      <c r="B19" s="5" t="s">
        <v>12</v>
      </c>
      <c r="C19" s="5" t="s">
        <v>22</v>
      </c>
      <c r="D19" s="5" t="s">
        <v>23</v>
      </c>
      <c r="E19" s="5" t="str">
        <f t="shared" si="0"/>
        <v>Jones, Susan</v>
      </c>
      <c r="F19" s="6">
        <v>6190</v>
      </c>
      <c r="G19" s="5" t="s">
        <v>21</v>
      </c>
    </row>
    <row r="20" spans="1:7" ht="15.75">
      <c r="A20" s="4">
        <v>37663</v>
      </c>
      <c r="B20" s="5" t="s">
        <v>12</v>
      </c>
      <c r="C20" s="5" t="s">
        <v>9</v>
      </c>
      <c r="D20" s="5" t="s">
        <v>10</v>
      </c>
      <c r="E20" s="5" t="str">
        <f t="shared" si="0"/>
        <v>Feldman, Kelly</v>
      </c>
      <c r="F20" s="6">
        <v>1460</v>
      </c>
      <c r="G20" s="5" t="s">
        <v>11</v>
      </c>
    </row>
    <row r="21" spans="1:7" ht="15.75">
      <c r="A21" s="4">
        <v>37664</v>
      </c>
      <c r="B21" s="5" t="s">
        <v>15</v>
      </c>
      <c r="C21" s="5" t="s">
        <v>16</v>
      </c>
      <c r="D21" s="5" t="s">
        <v>17</v>
      </c>
      <c r="E21" s="5" t="str">
        <f t="shared" si="0"/>
        <v>Roberts, William</v>
      </c>
      <c r="F21" s="6">
        <v>430</v>
      </c>
      <c r="G21" s="5" t="s">
        <v>18</v>
      </c>
    </row>
    <row r="22" spans="1:7" ht="15.75">
      <c r="A22" s="4">
        <v>37681</v>
      </c>
      <c r="B22" s="5" t="s">
        <v>15</v>
      </c>
      <c r="C22" s="5" t="s">
        <v>19</v>
      </c>
      <c r="D22" s="5" t="s">
        <v>20</v>
      </c>
      <c r="E22" s="5" t="str">
        <f t="shared" si="0"/>
        <v>Walker, Barbara</v>
      </c>
      <c r="F22" s="6">
        <v>4990</v>
      </c>
      <c r="G22" s="5" t="s">
        <v>21</v>
      </c>
    </row>
    <row r="23" spans="1:7" ht="15.75">
      <c r="A23" s="4">
        <v>37682</v>
      </c>
      <c r="B23" s="5" t="s">
        <v>8</v>
      </c>
      <c r="C23" s="5" t="s">
        <v>22</v>
      </c>
      <c r="D23" s="5" t="s">
        <v>23</v>
      </c>
      <c r="E23" s="5" t="str">
        <f t="shared" si="0"/>
        <v>Jones, Susan</v>
      </c>
      <c r="F23" s="6">
        <v>5230</v>
      </c>
      <c r="G23" s="5" t="s">
        <v>21</v>
      </c>
    </row>
    <row r="24" spans="1:7" ht="15.75">
      <c r="A24" s="4">
        <v>37683</v>
      </c>
      <c r="B24" s="5" t="s">
        <v>8</v>
      </c>
      <c r="C24" s="5" t="s">
        <v>13</v>
      </c>
      <c r="D24" s="5" t="s">
        <v>14</v>
      </c>
      <c r="E24" s="5" t="str">
        <f t="shared" si="0"/>
        <v>Markus, Regina</v>
      </c>
      <c r="F24" s="6">
        <v>1350</v>
      </c>
      <c r="G24" s="5" t="s">
        <v>11</v>
      </c>
    </row>
    <row r="25" spans="1:7" ht="15.75">
      <c r="A25" s="4">
        <v>37683</v>
      </c>
      <c r="B25" s="5" t="s">
        <v>15</v>
      </c>
      <c r="C25" s="5" t="s">
        <v>24</v>
      </c>
      <c r="D25" s="5" t="s">
        <v>25</v>
      </c>
      <c r="E25" s="5" t="str">
        <f t="shared" si="0"/>
        <v>Johnson, Nathan</v>
      </c>
      <c r="F25" s="6">
        <v>900</v>
      </c>
      <c r="G25" s="5" t="s">
        <v>18</v>
      </c>
    </row>
    <row r="26" spans="1:7" ht="15.75">
      <c r="A26" s="4">
        <v>37683</v>
      </c>
      <c r="B26" s="5" t="s">
        <v>12</v>
      </c>
      <c r="C26" s="5" t="s">
        <v>9</v>
      </c>
      <c r="D26" s="5" t="s">
        <v>10</v>
      </c>
      <c r="E26" s="5" t="str">
        <f t="shared" si="0"/>
        <v>Feldman, Kelly</v>
      </c>
      <c r="F26" s="6">
        <v>1500</v>
      </c>
      <c r="G26" s="5" t="s">
        <v>11</v>
      </c>
    </row>
    <row r="27" spans="1:7" ht="15.75">
      <c r="A27" s="4">
        <v>37686</v>
      </c>
      <c r="B27" s="5" t="s">
        <v>8</v>
      </c>
      <c r="C27" s="5" t="s">
        <v>22</v>
      </c>
      <c r="D27" s="5" t="s">
        <v>23</v>
      </c>
      <c r="E27" s="5" t="str">
        <f t="shared" si="0"/>
        <v>Jones, Susan</v>
      </c>
      <c r="F27" s="6">
        <v>2300</v>
      </c>
      <c r="G27" s="5" t="s">
        <v>21</v>
      </c>
    </row>
    <row r="28" spans="1:7" ht="15.75">
      <c r="A28" s="4">
        <v>37687</v>
      </c>
      <c r="B28" s="5" t="s">
        <v>15</v>
      </c>
      <c r="C28" s="5" t="s">
        <v>19</v>
      </c>
      <c r="D28" s="5" t="s">
        <v>20</v>
      </c>
      <c r="E28" s="5" t="str">
        <f t="shared" si="0"/>
        <v>Walker, Barbara</v>
      </c>
      <c r="F28" s="6">
        <v>7420</v>
      </c>
      <c r="G28" s="5" t="s">
        <v>21</v>
      </c>
    </row>
    <row r="29" spans="1:7" ht="15.75">
      <c r="A29" s="4">
        <v>37688</v>
      </c>
      <c r="B29" s="5" t="s">
        <v>12</v>
      </c>
      <c r="C29" s="5" t="s">
        <v>19</v>
      </c>
      <c r="D29" s="5" t="s">
        <v>20</v>
      </c>
      <c r="E29" s="5" t="str">
        <f t="shared" si="0"/>
        <v>Walker, Barbara</v>
      </c>
      <c r="F29" s="6">
        <v>3820</v>
      </c>
      <c r="G29" s="5" t="s">
        <v>21</v>
      </c>
    </row>
    <row r="30" spans="1:7" ht="15.75">
      <c r="A30" s="4">
        <v>37689</v>
      </c>
      <c r="B30" s="5" t="s">
        <v>12</v>
      </c>
      <c r="C30" s="5" t="s">
        <v>16</v>
      </c>
      <c r="D30" s="5" t="s">
        <v>17</v>
      </c>
      <c r="E30" s="5" t="str">
        <f t="shared" si="0"/>
        <v>Roberts, William</v>
      </c>
      <c r="F30" s="6">
        <v>2300</v>
      </c>
      <c r="G30" s="5" t="s">
        <v>18</v>
      </c>
    </row>
    <row r="31" spans="1:7" ht="15.75">
      <c r="A31" s="4">
        <v>37690</v>
      </c>
      <c r="B31" s="5" t="s">
        <v>15</v>
      </c>
      <c r="C31" s="5" t="s">
        <v>13</v>
      </c>
      <c r="D31" s="5" t="s">
        <v>14</v>
      </c>
      <c r="E31" s="5" t="str">
        <f t="shared" si="0"/>
        <v>Markus, Regina</v>
      </c>
      <c r="F31" s="6">
        <v>6200</v>
      </c>
      <c r="G31" s="5" t="s">
        <v>11</v>
      </c>
    </row>
    <row r="32" spans="1:7" ht="15.75">
      <c r="A32" s="4">
        <v>37713</v>
      </c>
      <c r="B32" s="5" t="s">
        <v>15</v>
      </c>
      <c r="C32" s="5" t="s">
        <v>24</v>
      </c>
      <c r="D32" s="5" t="s">
        <v>25</v>
      </c>
      <c r="E32" s="5" t="str">
        <f t="shared" si="0"/>
        <v>Johnson, Nathan</v>
      </c>
      <c r="F32" s="6">
        <v>5310</v>
      </c>
      <c r="G32" s="5" t="s">
        <v>18</v>
      </c>
    </row>
    <row r="33" spans="1:7" ht="15.75">
      <c r="A33" s="4">
        <v>37714</v>
      </c>
      <c r="B33" s="5" t="s">
        <v>8</v>
      </c>
      <c r="C33" s="5" t="s">
        <v>22</v>
      </c>
      <c r="D33" s="5" t="s">
        <v>23</v>
      </c>
      <c r="E33" s="5" t="str">
        <f t="shared" si="0"/>
        <v>Jones, Susan</v>
      </c>
      <c r="F33" s="6">
        <v>7420</v>
      </c>
      <c r="G33" s="5" t="s">
        <v>21</v>
      </c>
    </row>
    <row r="34" spans="1:7" ht="15.75">
      <c r="A34" s="4">
        <v>37714</v>
      </c>
      <c r="B34" s="5" t="s">
        <v>15</v>
      </c>
      <c r="C34" s="5" t="s">
        <v>9</v>
      </c>
      <c r="D34" s="5" t="s">
        <v>10</v>
      </c>
      <c r="E34" s="5" t="str">
        <f t="shared" si="0"/>
        <v>Feldman, Kelly</v>
      </c>
      <c r="F34" s="6">
        <v>10000</v>
      </c>
      <c r="G34" s="5" t="s">
        <v>11</v>
      </c>
    </row>
    <row r="35" spans="1:7" ht="15.75">
      <c r="A35" s="4">
        <v>37714</v>
      </c>
      <c r="B35" s="5" t="s">
        <v>8</v>
      </c>
      <c r="C35" s="5" t="s">
        <v>19</v>
      </c>
      <c r="D35" s="5" t="s">
        <v>20</v>
      </c>
      <c r="E35" s="5" t="str">
        <f t="shared" si="0"/>
        <v>Walker, Barbara</v>
      </c>
      <c r="F35" s="6">
        <v>6420</v>
      </c>
      <c r="G35" s="5" t="s">
        <v>21</v>
      </c>
    </row>
    <row r="36" spans="1:7" ht="15.75">
      <c r="A36" s="4">
        <v>37717</v>
      </c>
      <c r="B36" s="5" t="s">
        <v>15</v>
      </c>
      <c r="C36" s="5" t="s">
        <v>16</v>
      </c>
      <c r="D36" s="5" t="s">
        <v>17</v>
      </c>
      <c r="E36" s="5" t="str">
        <f t="shared" si="0"/>
        <v>Roberts, William</v>
      </c>
      <c r="F36" s="6">
        <v>3100</v>
      </c>
      <c r="G36" s="5" t="s">
        <v>18</v>
      </c>
    </row>
    <row r="37" spans="1:7" ht="15.75">
      <c r="A37" s="4">
        <v>37718</v>
      </c>
      <c r="B37" s="5" t="s">
        <v>12</v>
      </c>
      <c r="C37" s="5" t="s">
        <v>16</v>
      </c>
      <c r="D37" s="5" t="s">
        <v>17</v>
      </c>
      <c r="E37" s="5" t="str">
        <f t="shared" si="0"/>
        <v>Roberts, William</v>
      </c>
      <c r="F37" s="6">
        <v>3210</v>
      </c>
      <c r="G37" s="5" t="s">
        <v>18</v>
      </c>
    </row>
    <row r="38" spans="1:7" ht="15.75">
      <c r="A38" s="4">
        <v>37719</v>
      </c>
      <c r="B38" s="5" t="s">
        <v>8</v>
      </c>
      <c r="C38" s="5" t="s">
        <v>22</v>
      </c>
      <c r="D38" s="5" t="s">
        <v>23</v>
      </c>
      <c r="E38" s="5" t="str">
        <f t="shared" si="0"/>
        <v>Jones, Susan</v>
      </c>
      <c r="F38" s="6">
        <v>990</v>
      </c>
      <c r="G38" s="5" t="s">
        <v>21</v>
      </c>
    </row>
    <row r="39" spans="1:7" ht="15.75">
      <c r="A39" s="4">
        <v>37745</v>
      </c>
      <c r="B39" s="5" t="s">
        <v>8</v>
      </c>
      <c r="C39" s="5" t="s">
        <v>19</v>
      </c>
      <c r="D39" s="5" t="s">
        <v>20</v>
      </c>
      <c r="E39" s="5" t="str">
        <f t="shared" si="0"/>
        <v>Walker, Barbara</v>
      </c>
      <c r="F39" s="6">
        <v>2340</v>
      </c>
      <c r="G39" s="5" t="s">
        <v>21</v>
      </c>
    </row>
    <row r="40" spans="1:7" ht="15.75">
      <c r="A40" s="4">
        <v>37746</v>
      </c>
      <c r="B40" s="5" t="s">
        <v>15</v>
      </c>
      <c r="C40" s="5" t="s">
        <v>13</v>
      </c>
      <c r="D40" s="5" t="s">
        <v>14</v>
      </c>
      <c r="E40" s="5" t="str">
        <f t="shared" si="0"/>
        <v>Markus, Regina</v>
      </c>
      <c r="F40" s="6">
        <v>6290</v>
      </c>
      <c r="G40" s="5" t="s">
        <v>11</v>
      </c>
    </row>
    <row r="41" spans="1:7" ht="15.75">
      <c r="A41" s="4">
        <v>37747</v>
      </c>
      <c r="B41" s="5" t="s">
        <v>12</v>
      </c>
      <c r="C41" s="5" t="s">
        <v>13</v>
      </c>
      <c r="D41" s="5" t="s">
        <v>14</v>
      </c>
      <c r="E41" s="5" t="str">
        <f t="shared" si="0"/>
        <v>Markus, Regina</v>
      </c>
      <c r="F41" s="6">
        <v>7220</v>
      </c>
      <c r="G41" s="5" t="s">
        <v>11</v>
      </c>
    </row>
    <row r="42" spans="1:7" ht="15.75">
      <c r="A42" s="4">
        <v>37747</v>
      </c>
      <c r="B42" s="5" t="s">
        <v>8</v>
      </c>
      <c r="C42" s="5" t="s">
        <v>19</v>
      </c>
      <c r="D42" s="5" t="s">
        <v>20</v>
      </c>
      <c r="E42" s="5" t="str">
        <f t="shared" si="0"/>
        <v>Walker, Barbara</v>
      </c>
      <c r="F42" s="6">
        <v>980</v>
      </c>
      <c r="G42" s="5" t="s">
        <v>21</v>
      </c>
    </row>
    <row r="43" spans="1:7" ht="15.75">
      <c r="A43" s="4">
        <v>37747</v>
      </c>
      <c r="B43" s="5" t="s">
        <v>8</v>
      </c>
      <c r="C43" s="5" t="s">
        <v>22</v>
      </c>
      <c r="D43" s="5" t="s">
        <v>23</v>
      </c>
      <c r="E43" s="5" t="str">
        <f t="shared" si="0"/>
        <v>Jones, Susan</v>
      </c>
      <c r="F43" s="6">
        <v>6400</v>
      </c>
      <c r="G43" s="5" t="s">
        <v>21</v>
      </c>
    </row>
    <row r="44" spans="1:7" ht="15.75">
      <c r="A44" s="4">
        <v>37750</v>
      </c>
      <c r="B44" s="5" t="s">
        <v>15</v>
      </c>
      <c r="C44" s="5" t="s">
        <v>19</v>
      </c>
      <c r="D44" s="5" t="s">
        <v>20</v>
      </c>
      <c r="E44" s="5" t="str">
        <f t="shared" si="0"/>
        <v>Walker, Barbara</v>
      </c>
      <c r="F44" s="6">
        <v>5310</v>
      </c>
      <c r="G44" s="5" t="s">
        <v>21</v>
      </c>
    </row>
    <row r="45" spans="1:7" ht="15.75">
      <c r="A45" s="4">
        <v>37751</v>
      </c>
      <c r="B45" s="5" t="s">
        <v>12</v>
      </c>
      <c r="C45" s="5" t="s">
        <v>24</v>
      </c>
      <c r="D45" s="5" t="s">
        <v>25</v>
      </c>
      <c r="E45" s="5" t="str">
        <f t="shared" si="0"/>
        <v>Johnson, Nathan</v>
      </c>
      <c r="F45" s="6">
        <v>3620</v>
      </c>
      <c r="G45" s="5" t="s">
        <v>18</v>
      </c>
    </row>
    <row r="46" spans="1:7" ht="15.75">
      <c r="A46" s="4">
        <v>37752</v>
      </c>
      <c r="B46" s="5" t="s">
        <v>8</v>
      </c>
      <c r="C46" s="5" t="s">
        <v>9</v>
      </c>
      <c r="D46" s="5" t="s">
        <v>10</v>
      </c>
      <c r="E46" s="5" t="str">
        <f t="shared" si="0"/>
        <v>Feldman, Kelly</v>
      </c>
      <c r="F46" s="6">
        <v>2520</v>
      </c>
      <c r="G46" s="5" t="s">
        <v>11</v>
      </c>
    </row>
    <row r="47" spans="1:7" ht="15.75">
      <c r="A47" s="4">
        <v>37753</v>
      </c>
      <c r="B47" s="5" t="s">
        <v>12</v>
      </c>
      <c r="C47" s="5" t="s">
        <v>9</v>
      </c>
      <c r="D47" s="5" t="s">
        <v>10</v>
      </c>
      <c r="E47" s="5" t="str">
        <f t="shared" si="0"/>
        <v>Feldman, Kelly</v>
      </c>
      <c r="F47" s="6">
        <v>620</v>
      </c>
      <c r="G47" s="5" t="s">
        <v>11</v>
      </c>
    </row>
    <row r="48" spans="1:7" ht="15.75">
      <c r="A48" s="4">
        <v>37753</v>
      </c>
      <c r="B48" s="5" t="s">
        <v>15</v>
      </c>
      <c r="C48" s="5" t="s">
        <v>13</v>
      </c>
      <c r="D48" s="5" t="s">
        <v>14</v>
      </c>
      <c r="E48" s="5" t="str">
        <f t="shared" si="0"/>
        <v>Markus, Regina</v>
      </c>
      <c r="F48" s="6">
        <v>7230</v>
      </c>
      <c r="G48" s="5" t="s">
        <v>11</v>
      </c>
    </row>
    <row r="49" spans="1:7" ht="15.75">
      <c r="A49" s="4">
        <v>37785</v>
      </c>
      <c r="B49" s="5" t="s">
        <v>8</v>
      </c>
      <c r="C49" s="5" t="s">
        <v>22</v>
      </c>
      <c r="D49" s="5" t="s">
        <v>23</v>
      </c>
      <c r="E49" s="5" t="str">
        <f t="shared" si="0"/>
        <v>Jones, Susan</v>
      </c>
      <c r="F49" s="6">
        <v>6310</v>
      </c>
      <c r="G49" s="5" t="s">
        <v>21</v>
      </c>
    </row>
    <row r="50" spans="1:7" ht="15.75">
      <c r="A50" s="4">
        <v>37786</v>
      </c>
      <c r="B50" s="5" t="s">
        <v>8</v>
      </c>
      <c r="C50" s="5" t="s">
        <v>19</v>
      </c>
      <c r="D50" s="5" t="s">
        <v>20</v>
      </c>
      <c r="E50" s="5" t="str">
        <f t="shared" si="0"/>
        <v>Walker, Barbara</v>
      </c>
      <c r="F50" s="6">
        <v>7230</v>
      </c>
      <c r="G50" s="5" t="s">
        <v>21</v>
      </c>
    </row>
    <row r="51" spans="1:7" ht="15.75">
      <c r="A51" s="4">
        <v>37786</v>
      </c>
      <c r="B51" s="5" t="s">
        <v>15</v>
      </c>
      <c r="C51" s="5" t="s">
        <v>24</v>
      </c>
      <c r="D51" s="5" t="s">
        <v>25</v>
      </c>
      <c r="E51" s="5" t="str">
        <f t="shared" si="0"/>
        <v>Johnson, Nathan</v>
      </c>
      <c r="F51" s="6">
        <v>220</v>
      </c>
      <c r="G51" s="5" t="s">
        <v>18</v>
      </c>
    </row>
    <row r="52" spans="1:7" ht="15.75">
      <c r="A52" s="4">
        <v>37991</v>
      </c>
      <c r="B52" s="5" t="s">
        <v>8</v>
      </c>
      <c r="C52" s="5" t="s">
        <v>9</v>
      </c>
      <c r="D52" s="5" t="s">
        <v>10</v>
      </c>
      <c r="E52" s="5" t="str">
        <f t="shared" si="0"/>
        <v>Feldman, Kelly</v>
      </c>
      <c r="F52" s="6">
        <v>500</v>
      </c>
      <c r="G52" s="5" t="s">
        <v>11</v>
      </c>
    </row>
    <row r="53" spans="1:7" ht="15.75">
      <c r="A53" s="4">
        <v>37992</v>
      </c>
      <c r="B53" s="5" t="s">
        <v>12</v>
      </c>
      <c r="C53" s="5" t="s">
        <v>13</v>
      </c>
      <c r="D53" s="5" t="s">
        <v>14</v>
      </c>
      <c r="E53" s="5" t="str">
        <f t="shared" si="0"/>
        <v>Markus, Regina</v>
      </c>
      <c r="F53" s="6">
        <v>1000</v>
      </c>
      <c r="G53" s="5" t="s">
        <v>11</v>
      </c>
    </row>
    <row r="54" spans="1:7" ht="15.75">
      <c r="A54" s="4">
        <v>37993</v>
      </c>
      <c r="B54" s="5" t="s">
        <v>15</v>
      </c>
      <c r="C54" s="5" t="s">
        <v>16</v>
      </c>
      <c r="D54" s="5" t="s">
        <v>17</v>
      </c>
      <c r="E54" s="5" t="str">
        <f t="shared" si="0"/>
        <v>Roberts, William</v>
      </c>
      <c r="F54" s="6">
        <v>6300</v>
      </c>
      <c r="G54" s="5" t="s">
        <v>18</v>
      </c>
    </row>
    <row r="55" spans="1:7" ht="15.75">
      <c r="A55" s="4">
        <v>37994</v>
      </c>
      <c r="B55" s="5" t="s">
        <v>8</v>
      </c>
      <c r="C55" s="5" t="s">
        <v>19</v>
      </c>
      <c r="D55" s="5" t="s">
        <v>20</v>
      </c>
      <c r="E55" s="5" t="str">
        <f t="shared" si="0"/>
        <v>Walker, Barbara</v>
      </c>
      <c r="F55" s="6">
        <v>7200</v>
      </c>
      <c r="G55" s="5" t="s">
        <v>21</v>
      </c>
    </row>
    <row r="56" spans="1:7" ht="15.75">
      <c r="A56" s="4">
        <v>37996</v>
      </c>
      <c r="B56" s="5" t="s">
        <v>8</v>
      </c>
      <c r="C56" s="5" t="s">
        <v>22</v>
      </c>
      <c r="D56" s="5" t="s">
        <v>23</v>
      </c>
      <c r="E56" s="5" t="str">
        <f t="shared" si="0"/>
        <v>Jones, Susan</v>
      </c>
      <c r="F56" s="6">
        <v>6300</v>
      </c>
      <c r="G56" s="5" t="s">
        <v>21</v>
      </c>
    </row>
    <row r="57" spans="1:7" ht="15.75">
      <c r="A57" s="4">
        <v>37996</v>
      </c>
      <c r="B57" s="5" t="s">
        <v>15</v>
      </c>
      <c r="C57" s="5" t="s">
        <v>9</v>
      </c>
      <c r="D57" s="5" t="s">
        <v>10</v>
      </c>
      <c r="E57" s="5" t="str">
        <f t="shared" si="0"/>
        <v>Feldman, Kelly</v>
      </c>
      <c r="F57" s="6">
        <v>300</v>
      </c>
      <c r="G57" s="5" t="s">
        <v>11</v>
      </c>
    </row>
    <row r="58" spans="1:7" ht="15.75">
      <c r="A58" s="4">
        <v>37997</v>
      </c>
      <c r="B58" s="5" t="s">
        <v>15</v>
      </c>
      <c r="C58" s="5" t="s">
        <v>9</v>
      </c>
      <c r="D58" s="5" t="s">
        <v>10</v>
      </c>
      <c r="E58" s="5" t="str">
        <f t="shared" si="0"/>
        <v>Feldman, Kelly</v>
      </c>
      <c r="F58" s="6">
        <v>7320</v>
      </c>
      <c r="G58" s="5" t="s">
        <v>11</v>
      </c>
    </row>
    <row r="59" spans="1:7" ht="15.75">
      <c r="A59" s="4">
        <v>37998</v>
      </c>
      <c r="B59" s="5" t="s">
        <v>12</v>
      </c>
      <c r="C59" s="5" t="s">
        <v>13</v>
      </c>
      <c r="D59" s="5" t="s">
        <v>14</v>
      </c>
      <c r="E59" s="5" t="str">
        <f t="shared" si="0"/>
        <v>Markus, Regina</v>
      </c>
      <c r="F59" s="6">
        <v>8290</v>
      </c>
      <c r="G59" s="5" t="s">
        <v>11</v>
      </c>
    </row>
    <row r="60" spans="1:7" ht="15.75">
      <c r="A60" s="4">
        <v>38019</v>
      </c>
      <c r="B60" s="5" t="s">
        <v>12</v>
      </c>
      <c r="C60" s="5" t="s">
        <v>16</v>
      </c>
      <c r="D60" s="5" t="s">
        <v>17</v>
      </c>
      <c r="E60" s="5" t="str">
        <f t="shared" si="0"/>
        <v>Roberts, William</v>
      </c>
      <c r="F60" s="6">
        <v>800</v>
      </c>
      <c r="G60" s="5" t="s">
        <v>18</v>
      </c>
    </row>
    <row r="61" spans="1:7" ht="15.75">
      <c r="A61" s="4">
        <v>38020</v>
      </c>
      <c r="B61" s="5" t="s">
        <v>12</v>
      </c>
      <c r="C61" s="5" t="s">
        <v>19</v>
      </c>
      <c r="D61" s="5" t="s">
        <v>20</v>
      </c>
      <c r="E61" s="5" t="str">
        <f t="shared" si="0"/>
        <v>Walker, Barbara</v>
      </c>
      <c r="F61" s="6">
        <v>2100</v>
      </c>
      <c r="G61" s="5" t="s">
        <v>21</v>
      </c>
    </row>
    <row r="62" spans="1:7" ht="15.75">
      <c r="A62" s="4">
        <v>38021</v>
      </c>
      <c r="B62" s="5" t="s">
        <v>8</v>
      </c>
      <c r="C62" s="5" t="s">
        <v>22</v>
      </c>
      <c r="D62" s="5" t="s">
        <v>23</v>
      </c>
      <c r="E62" s="5" t="str">
        <f t="shared" si="0"/>
        <v>Jones, Susan</v>
      </c>
      <c r="F62" s="6">
        <v>7300</v>
      </c>
      <c r="G62" s="5" t="s">
        <v>21</v>
      </c>
    </row>
    <row r="63" spans="1:7" ht="15.75">
      <c r="A63" s="4">
        <v>38022</v>
      </c>
      <c r="B63" s="5" t="s">
        <v>15</v>
      </c>
      <c r="C63" s="5" t="s">
        <v>22</v>
      </c>
      <c r="D63" s="5" t="s">
        <v>23</v>
      </c>
      <c r="E63" s="5" t="str">
        <f t="shared" si="0"/>
        <v>Jones, Susan</v>
      </c>
      <c r="F63" s="6">
        <v>3800</v>
      </c>
      <c r="G63" s="5" t="s">
        <v>21</v>
      </c>
    </row>
    <row r="64" spans="1:7" ht="15.75">
      <c r="A64" s="4">
        <v>38022</v>
      </c>
      <c r="B64" s="5" t="s">
        <v>8</v>
      </c>
      <c r="C64" s="5" t="s">
        <v>19</v>
      </c>
      <c r="D64" s="5" t="s">
        <v>20</v>
      </c>
      <c r="E64" s="5" t="str">
        <f t="shared" si="0"/>
        <v>Walker, Barbara</v>
      </c>
      <c r="F64" s="6">
        <v>6300</v>
      </c>
      <c r="G64" s="5" t="s">
        <v>21</v>
      </c>
    </row>
    <row r="65" spans="1:7" ht="15.75">
      <c r="A65" s="4">
        <v>38024</v>
      </c>
      <c r="B65" s="5" t="s">
        <v>8</v>
      </c>
      <c r="C65" s="5" t="s">
        <v>24</v>
      </c>
      <c r="D65" s="5" t="s">
        <v>25</v>
      </c>
      <c r="E65" s="5" t="str">
        <f t="shared" si="0"/>
        <v>Johnson, Nathan</v>
      </c>
      <c r="F65" s="6">
        <v>300</v>
      </c>
      <c r="G65" s="5" t="s">
        <v>18</v>
      </c>
    </row>
    <row r="66" spans="1:7" ht="15.75">
      <c r="A66" s="4">
        <v>38025</v>
      </c>
      <c r="B66" s="5" t="s">
        <v>8</v>
      </c>
      <c r="C66" s="5" t="s">
        <v>13</v>
      </c>
      <c r="D66" s="5" t="s">
        <v>14</v>
      </c>
      <c r="E66" s="5" t="str">
        <f t="shared" si="0"/>
        <v>Markus, Regina</v>
      </c>
      <c r="F66" s="6">
        <v>7410</v>
      </c>
      <c r="G66" s="5" t="s">
        <v>11</v>
      </c>
    </row>
    <row r="67" spans="1:7" ht="15.75">
      <c r="A67" s="4">
        <v>38026</v>
      </c>
      <c r="B67" s="5" t="s">
        <v>15</v>
      </c>
      <c r="C67" s="5" t="s">
        <v>13</v>
      </c>
      <c r="D67" s="5" t="s">
        <v>14</v>
      </c>
      <c r="E67" s="5" t="str">
        <f t="shared" ref="E67:E130" si="1">CONCATENATE(D67,", ",C67)</f>
        <v>Markus, Regina</v>
      </c>
      <c r="F67" s="6">
        <v>620</v>
      </c>
      <c r="G67" s="5" t="s">
        <v>11</v>
      </c>
    </row>
    <row r="68" spans="1:7" ht="15.75">
      <c r="A68" s="4">
        <v>38026</v>
      </c>
      <c r="B68" s="5" t="s">
        <v>12</v>
      </c>
      <c r="C68" s="5" t="s">
        <v>22</v>
      </c>
      <c r="D68" s="5" t="s">
        <v>23</v>
      </c>
      <c r="E68" s="5" t="str">
        <f t="shared" si="1"/>
        <v>Jones, Susan</v>
      </c>
      <c r="F68" s="6">
        <v>6190</v>
      </c>
      <c r="G68" s="5" t="s">
        <v>21</v>
      </c>
    </row>
    <row r="69" spans="1:7" ht="15.75">
      <c r="A69" s="4">
        <v>38028</v>
      </c>
      <c r="B69" s="5" t="s">
        <v>12</v>
      </c>
      <c r="C69" s="5" t="s">
        <v>9</v>
      </c>
      <c r="D69" s="5" t="s">
        <v>10</v>
      </c>
      <c r="E69" s="5" t="str">
        <f t="shared" si="1"/>
        <v>Feldman, Kelly</v>
      </c>
      <c r="F69" s="6">
        <v>1460</v>
      </c>
      <c r="G69" s="5" t="s">
        <v>11</v>
      </c>
    </row>
    <row r="70" spans="1:7" ht="15.75">
      <c r="A70" s="4">
        <v>38029</v>
      </c>
      <c r="B70" s="5" t="s">
        <v>15</v>
      </c>
      <c r="C70" s="5" t="s">
        <v>16</v>
      </c>
      <c r="D70" s="5" t="s">
        <v>17</v>
      </c>
      <c r="E70" s="5" t="str">
        <f t="shared" si="1"/>
        <v>Roberts, William</v>
      </c>
      <c r="F70" s="6">
        <v>430</v>
      </c>
      <c r="G70" s="5" t="s">
        <v>18</v>
      </c>
    </row>
    <row r="71" spans="1:7" ht="15.75">
      <c r="A71" s="4">
        <v>38047</v>
      </c>
      <c r="B71" s="5" t="s">
        <v>15</v>
      </c>
      <c r="C71" s="5" t="s">
        <v>19</v>
      </c>
      <c r="D71" s="5" t="s">
        <v>20</v>
      </c>
      <c r="E71" s="5" t="str">
        <f t="shared" si="1"/>
        <v>Walker, Barbara</v>
      </c>
      <c r="F71" s="6">
        <v>5100</v>
      </c>
      <c r="G71" s="5" t="s">
        <v>21</v>
      </c>
    </row>
    <row r="72" spans="1:7" ht="15.75">
      <c r="A72" s="4">
        <v>38048</v>
      </c>
      <c r="B72" s="5" t="s">
        <v>8</v>
      </c>
      <c r="C72" s="5" t="s">
        <v>22</v>
      </c>
      <c r="D72" s="5" t="s">
        <v>23</v>
      </c>
      <c r="E72" s="5" t="str">
        <f t="shared" si="1"/>
        <v>Jones, Susan</v>
      </c>
      <c r="F72" s="6">
        <v>5230</v>
      </c>
      <c r="G72" s="5" t="s">
        <v>21</v>
      </c>
    </row>
    <row r="73" spans="1:7" ht="15.75">
      <c r="A73" s="4">
        <v>38049</v>
      </c>
      <c r="B73" s="5" t="s">
        <v>8</v>
      </c>
      <c r="C73" s="5" t="s">
        <v>13</v>
      </c>
      <c r="D73" s="5" t="s">
        <v>14</v>
      </c>
      <c r="E73" s="5" t="str">
        <f t="shared" si="1"/>
        <v>Markus, Regina</v>
      </c>
      <c r="F73" s="6">
        <v>1350</v>
      </c>
      <c r="G73" s="5" t="s">
        <v>11</v>
      </c>
    </row>
    <row r="74" spans="1:7" ht="15.75">
      <c r="A74" s="4">
        <v>38049</v>
      </c>
      <c r="B74" s="5" t="s">
        <v>15</v>
      </c>
      <c r="C74" s="5" t="s">
        <v>24</v>
      </c>
      <c r="D74" s="5" t="s">
        <v>25</v>
      </c>
      <c r="E74" s="5" t="str">
        <f t="shared" si="1"/>
        <v>Johnson, Nathan</v>
      </c>
      <c r="F74" s="6">
        <v>900</v>
      </c>
      <c r="G74" s="5" t="s">
        <v>18</v>
      </c>
    </row>
    <row r="75" spans="1:7" ht="15.75">
      <c r="A75" s="4">
        <v>38051</v>
      </c>
      <c r="B75" s="5" t="s">
        <v>12</v>
      </c>
      <c r="C75" s="5" t="s">
        <v>9</v>
      </c>
      <c r="D75" s="5" t="s">
        <v>10</v>
      </c>
      <c r="E75" s="5" t="str">
        <f t="shared" si="1"/>
        <v>Feldman, Kelly</v>
      </c>
      <c r="F75" s="6">
        <v>1500</v>
      </c>
      <c r="G75" s="5" t="s">
        <v>11</v>
      </c>
    </row>
    <row r="76" spans="1:7" ht="15.75">
      <c r="A76" s="4">
        <v>38052</v>
      </c>
      <c r="B76" s="5" t="s">
        <v>8</v>
      </c>
      <c r="C76" s="5" t="s">
        <v>22</v>
      </c>
      <c r="D76" s="5" t="s">
        <v>23</v>
      </c>
      <c r="E76" s="5" t="str">
        <f t="shared" si="1"/>
        <v>Jones, Susan</v>
      </c>
      <c r="F76" s="6">
        <v>2300</v>
      </c>
      <c r="G76" s="5" t="s">
        <v>21</v>
      </c>
    </row>
    <row r="77" spans="1:7" ht="15.75">
      <c r="A77" s="4">
        <v>38053</v>
      </c>
      <c r="B77" s="5" t="s">
        <v>15</v>
      </c>
      <c r="C77" s="5" t="s">
        <v>19</v>
      </c>
      <c r="D77" s="5" t="s">
        <v>20</v>
      </c>
      <c r="E77" s="5" t="str">
        <f t="shared" si="1"/>
        <v>Walker, Barbara</v>
      </c>
      <c r="F77" s="6">
        <v>8800</v>
      </c>
      <c r="G77" s="5" t="s">
        <v>21</v>
      </c>
    </row>
    <row r="78" spans="1:7" ht="15.75">
      <c r="A78" s="4">
        <v>38054</v>
      </c>
      <c r="B78" s="5" t="s">
        <v>12</v>
      </c>
      <c r="C78" s="5" t="s">
        <v>19</v>
      </c>
      <c r="D78" s="5" t="s">
        <v>20</v>
      </c>
      <c r="E78" s="5" t="str">
        <f t="shared" si="1"/>
        <v>Walker, Barbara</v>
      </c>
      <c r="F78" s="6">
        <v>3820</v>
      </c>
      <c r="G78" s="5" t="s">
        <v>21</v>
      </c>
    </row>
    <row r="79" spans="1:7" ht="15.75">
      <c r="A79" s="4">
        <v>38055</v>
      </c>
      <c r="B79" s="5" t="s">
        <v>12</v>
      </c>
      <c r="C79" s="5" t="s">
        <v>16</v>
      </c>
      <c r="D79" s="5" t="s">
        <v>17</v>
      </c>
      <c r="E79" s="5" t="str">
        <f t="shared" si="1"/>
        <v>Roberts, William</v>
      </c>
      <c r="F79" s="6">
        <v>2300</v>
      </c>
      <c r="G79" s="5" t="s">
        <v>18</v>
      </c>
    </row>
    <row r="80" spans="1:7" ht="15.75">
      <c r="A80" s="4">
        <v>38056</v>
      </c>
      <c r="B80" s="5" t="s">
        <v>15</v>
      </c>
      <c r="C80" s="5" t="s">
        <v>13</v>
      </c>
      <c r="D80" s="5" t="s">
        <v>14</v>
      </c>
      <c r="E80" s="5" t="str">
        <f t="shared" si="1"/>
        <v>Markus, Regina</v>
      </c>
      <c r="F80" s="6">
        <v>6200</v>
      </c>
      <c r="G80" s="5" t="s">
        <v>11</v>
      </c>
    </row>
    <row r="81" spans="1:7" ht="15.75">
      <c r="A81" s="4">
        <v>38079</v>
      </c>
      <c r="B81" s="5" t="s">
        <v>15</v>
      </c>
      <c r="C81" s="5" t="s">
        <v>24</v>
      </c>
      <c r="D81" s="5" t="s">
        <v>25</v>
      </c>
      <c r="E81" s="5" t="str">
        <f t="shared" si="1"/>
        <v>Johnson, Nathan</v>
      </c>
      <c r="F81" s="6">
        <v>5310</v>
      </c>
      <c r="G81" s="5" t="s">
        <v>18</v>
      </c>
    </row>
    <row r="82" spans="1:7" ht="15.75">
      <c r="A82" s="4">
        <v>38080</v>
      </c>
      <c r="B82" s="5" t="s">
        <v>8</v>
      </c>
      <c r="C82" s="5" t="s">
        <v>22</v>
      </c>
      <c r="D82" s="5" t="s">
        <v>23</v>
      </c>
      <c r="E82" s="5" t="str">
        <f t="shared" si="1"/>
        <v>Jones, Susan</v>
      </c>
      <c r="F82" s="6">
        <v>7420</v>
      </c>
      <c r="G82" s="5" t="s">
        <v>21</v>
      </c>
    </row>
    <row r="83" spans="1:7" ht="15.75">
      <c r="A83" s="4">
        <v>38080</v>
      </c>
      <c r="B83" s="5" t="s">
        <v>15</v>
      </c>
      <c r="C83" s="5" t="s">
        <v>9</v>
      </c>
      <c r="D83" s="5" t="s">
        <v>10</v>
      </c>
      <c r="E83" s="5" t="str">
        <f t="shared" si="1"/>
        <v>Feldman, Kelly</v>
      </c>
      <c r="F83" s="6">
        <v>11010</v>
      </c>
      <c r="G83" s="5" t="s">
        <v>11</v>
      </c>
    </row>
    <row r="84" spans="1:7" ht="15.75">
      <c r="A84" s="4">
        <v>38080</v>
      </c>
      <c r="B84" s="5" t="s">
        <v>8</v>
      </c>
      <c r="C84" s="5" t="s">
        <v>19</v>
      </c>
      <c r="D84" s="5" t="s">
        <v>20</v>
      </c>
      <c r="E84" s="5" t="str">
        <f t="shared" si="1"/>
        <v>Walker, Barbara</v>
      </c>
      <c r="F84" s="6">
        <v>6420</v>
      </c>
      <c r="G84" s="5" t="s">
        <v>21</v>
      </c>
    </row>
    <row r="85" spans="1:7" ht="15.75">
      <c r="A85" s="4">
        <v>38083</v>
      </c>
      <c r="B85" s="5" t="s">
        <v>15</v>
      </c>
      <c r="C85" s="5" t="s">
        <v>16</v>
      </c>
      <c r="D85" s="5" t="s">
        <v>17</v>
      </c>
      <c r="E85" s="5" t="str">
        <f t="shared" si="1"/>
        <v>Roberts, William</v>
      </c>
      <c r="F85" s="6">
        <v>3100</v>
      </c>
      <c r="G85" s="5" t="s">
        <v>18</v>
      </c>
    </row>
    <row r="86" spans="1:7" ht="15.75">
      <c r="A86" s="4">
        <v>38084</v>
      </c>
      <c r="B86" s="5" t="s">
        <v>12</v>
      </c>
      <c r="C86" s="5" t="s">
        <v>16</v>
      </c>
      <c r="D86" s="5" t="s">
        <v>17</v>
      </c>
      <c r="E86" s="5" t="str">
        <f t="shared" si="1"/>
        <v>Roberts, William</v>
      </c>
      <c r="F86" s="6">
        <v>3210</v>
      </c>
      <c r="G86" s="5" t="s">
        <v>18</v>
      </c>
    </row>
    <row r="87" spans="1:7" ht="15.75">
      <c r="A87" s="4">
        <v>38085</v>
      </c>
      <c r="B87" s="5" t="s">
        <v>8</v>
      </c>
      <c r="C87" s="5" t="s">
        <v>22</v>
      </c>
      <c r="D87" s="5" t="s">
        <v>23</v>
      </c>
      <c r="E87" s="5" t="str">
        <f t="shared" si="1"/>
        <v>Jones, Susan</v>
      </c>
      <c r="F87" s="6">
        <v>990</v>
      </c>
      <c r="G87" s="5" t="s">
        <v>21</v>
      </c>
    </row>
    <row r="88" spans="1:7" ht="15.75">
      <c r="A88" s="4">
        <v>38111</v>
      </c>
      <c r="B88" s="5" t="s">
        <v>8</v>
      </c>
      <c r="C88" s="5" t="s">
        <v>19</v>
      </c>
      <c r="D88" s="5" t="s">
        <v>20</v>
      </c>
      <c r="E88" s="5" t="str">
        <f t="shared" si="1"/>
        <v>Walker, Barbara</v>
      </c>
      <c r="F88" s="6">
        <v>2450</v>
      </c>
      <c r="G88" s="5" t="s">
        <v>21</v>
      </c>
    </row>
    <row r="89" spans="1:7" ht="15.75">
      <c r="A89" s="4">
        <v>38112</v>
      </c>
      <c r="B89" s="5" t="s">
        <v>15</v>
      </c>
      <c r="C89" s="5" t="s">
        <v>13</v>
      </c>
      <c r="D89" s="5" t="s">
        <v>14</v>
      </c>
      <c r="E89" s="5" t="str">
        <f t="shared" si="1"/>
        <v>Markus, Regina</v>
      </c>
      <c r="F89" s="6">
        <v>6290</v>
      </c>
      <c r="G89" s="5" t="s">
        <v>11</v>
      </c>
    </row>
    <row r="90" spans="1:7" ht="15.75">
      <c r="A90" s="4">
        <v>38113</v>
      </c>
      <c r="B90" s="5" t="s">
        <v>12</v>
      </c>
      <c r="C90" s="5" t="s">
        <v>13</v>
      </c>
      <c r="D90" s="5" t="s">
        <v>14</v>
      </c>
      <c r="E90" s="5" t="str">
        <f t="shared" si="1"/>
        <v>Markus, Regina</v>
      </c>
      <c r="F90" s="6">
        <v>7220</v>
      </c>
      <c r="G90" s="5" t="s">
        <v>11</v>
      </c>
    </row>
    <row r="91" spans="1:7" ht="15.75">
      <c r="A91" s="4">
        <v>38113</v>
      </c>
      <c r="B91" s="5" t="s">
        <v>8</v>
      </c>
      <c r="C91" s="5" t="s">
        <v>19</v>
      </c>
      <c r="D91" s="5" t="s">
        <v>20</v>
      </c>
      <c r="E91" s="5" t="str">
        <f t="shared" si="1"/>
        <v>Walker, Barbara</v>
      </c>
      <c r="F91" s="6">
        <v>980</v>
      </c>
      <c r="G91" s="5" t="s">
        <v>21</v>
      </c>
    </row>
    <row r="92" spans="1:7" ht="15.75">
      <c r="A92" s="4">
        <v>38113</v>
      </c>
      <c r="B92" s="5" t="s">
        <v>8</v>
      </c>
      <c r="C92" s="5" t="s">
        <v>22</v>
      </c>
      <c r="D92" s="5" t="s">
        <v>23</v>
      </c>
      <c r="E92" s="5" t="str">
        <f t="shared" si="1"/>
        <v>Jones, Susan</v>
      </c>
      <c r="F92" s="6">
        <v>6400</v>
      </c>
      <c r="G92" s="5" t="s">
        <v>21</v>
      </c>
    </row>
    <row r="93" spans="1:7" ht="15.75">
      <c r="A93" s="4">
        <v>38117</v>
      </c>
      <c r="B93" s="5" t="s">
        <v>15</v>
      </c>
      <c r="C93" s="5" t="s">
        <v>19</v>
      </c>
      <c r="D93" s="5" t="s">
        <v>20</v>
      </c>
      <c r="E93" s="5" t="str">
        <f t="shared" si="1"/>
        <v>Walker, Barbara</v>
      </c>
      <c r="F93" s="6">
        <v>5310</v>
      </c>
      <c r="G93" s="5" t="s">
        <v>21</v>
      </c>
    </row>
    <row r="94" spans="1:7" ht="15.75">
      <c r="A94" s="4">
        <v>38117</v>
      </c>
      <c r="B94" s="5" t="s">
        <v>12</v>
      </c>
      <c r="C94" s="5" t="s">
        <v>24</v>
      </c>
      <c r="D94" s="5" t="s">
        <v>25</v>
      </c>
      <c r="E94" s="5" t="str">
        <f t="shared" si="1"/>
        <v>Johnson, Nathan</v>
      </c>
      <c r="F94" s="6">
        <v>4190</v>
      </c>
      <c r="G94" s="5" t="s">
        <v>18</v>
      </c>
    </row>
    <row r="95" spans="1:7" ht="15.75">
      <c r="A95" s="4">
        <v>38118</v>
      </c>
      <c r="B95" s="5" t="s">
        <v>8</v>
      </c>
      <c r="C95" s="5" t="s">
        <v>9</v>
      </c>
      <c r="D95" s="5" t="s">
        <v>10</v>
      </c>
      <c r="E95" s="5" t="str">
        <f t="shared" si="1"/>
        <v>Feldman, Kelly</v>
      </c>
      <c r="F95" s="6">
        <v>2520</v>
      </c>
      <c r="G95" s="5" t="s">
        <v>11</v>
      </c>
    </row>
    <row r="96" spans="1:7" ht="15.75">
      <c r="A96" s="4">
        <v>38119</v>
      </c>
      <c r="B96" s="5" t="s">
        <v>12</v>
      </c>
      <c r="C96" s="5" t="s">
        <v>9</v>
      </c>
      <c r="D96" s="5" t="s">
        <v>10</v>
      </c>
      <c r="E96" s="5" t="str">
        <f t="shared" si="1"/>
        <v>Feldman, Kelly</v>
      </c>
      <c r="F96" s="6">
        <v>620</v>
      </c>
      <c r="G96" s="5" t="s">
        <v>11</v>
      </c>
    </row>
    <row r="97" spans="1:7" ht="15.75">
      <c r="A97" s="4">
        <v>38119</v>
      </c>
      <c r="B97" s="5" t="s">
        <v>15</v>
      </c>
      <c r="C97" s="5" t="s">
        <v>13</v>
      </c>
      <c r="D97" s="5" t="s">
        <v>14</v>
      </c>
      <c r="E97" s="5" t="str">
        <f t="shared" si="1"/>
        <v>Markus, Regina</v>
      </c>
      <c r="F97" s="6">
        <v>7230</v>
      </c>
      <c r="G97" s="5" t="s">
        <v>11</v>
      </c>
    </row>
    <row r="98" spans="1:7" ht="15.75">
      <c r="A98" s="4">
        <v>38151</v>
      </c>
      <c r="B98" s="5" t="s">
        <v>8</v>
      </c>
      <c r="C98" s="5" t="s">
        <v>22</v>
      </c>
      <c r="D98" s="5" t="s">
        <v>23</v>
      </c>
      <c r="E98" s="5" t="str">
        <f t="shared" si="1"/>
        <v>Jones, Susan</v>
      </c>
      <c r="F98" s="6">
        <v>6310</v>
      </c>
      <c r="G98" s="5" t="s">
        <v>21</v>
      </c>
    </row>
    <row r="99" spans="1:7" ht="15.75">
      <c r="A99" s="4">
        <v>38151</v>
      </c>
      <c r="B99" s="5" t="s">
        <v>8</v>
      </c>
      <c r="C99" s="5" t="s">
        <v>19</v>
      </c>
      <c r="D99" s="5" t="s">
        <v>20</v>
      </c>
      <c r="E99" s="5" t="str">
        <f t="shared" si="1"/>
        <v>Walker, Barbara</v>
      </c>
      <c r="F99" s="6">
        <v>7230</v>
      </c>
      <c r="G99" s="5" t="s">
        <v>21</v>
      </c>
    </row>
    <row r="100" spans="1:7" ht="15.75">
      <c r="A100" s="4">
        <v>38161</v>
      </c>
      <c r="B100" s="5" t="s">
        <v>15</v>
      </c>
      <c r="C100" s="5" t="s">
        <v>24</v>
      </c>
      <c r="D100" s="5" t="s">
        <v>25</v>
      </c>
      <c r="E100" s="5" t="str">
        <f t="shared" si="1"/>
        <v>Johnson, Nathan</v>
      </c>
      <c r="F100" s="6">
        <v>235</v>
      </c>
      <c r="G100" s="5" t="s">
        <v>18</v>
      </c>
    </row>
    <row r="101" spans="1:7" ht="15.75">
      <c r="A101" s="4">
        <v>38357</v>
      </c>
      <c r="B101" s="5" t="s">
        <v>8</v>
      </c>
      <c r="C101" s="5" t="s">
        <v>9</v>
      </c>
      <c r="D101" s="5" t="s">
        <v>10</v>
      </c>
      <c r="E101" s="5" t="str">
        <f t="shared" si="1"/>
        <v>Feldman, Kelly</v>
      </c>
      <c r="F101" s="6">
        <v>500</v>
      </c>
      <c r="G101" s="5" t="s">
        <v>11</v>
      </c>
    </row>
    <row r="102" spans="1:7" ht="15.75">
      <c r="A102" s="4">
        <v>38358</v>
      </c>
      <c r="B102" s="5" t="s">
        <v>12</v>
      </c>
      <c r="C102" s="5" t="s">
        <v>13</v>
      </c>
      <c r="D102" s="5" t="s">
        <v>14</v>
      </c>
      <c r="E102" s="5" t="str">
        <f t="shared" si="1"/>
        <v>Markus, Regina</v>
      </c>
      <c r="F102" s="6">
        <v>1000</v>
      </c>
      <c r="G102" s="5" t="s">
        <v>11</v>
      </c>
    </row>
    <row r="103" spans="1:7" ht="15.75">
      <c r="A103" s="4">
        <v>38359</v>
      </c>
      <c r="B103" s="5" t="s">
        <v>15</v>
      </c>
      <c r="C103" s="5" t="s">
        <v>16</v>
      </c>
      <c r="D103" s="5" t="s">
        <v>17</v>
      </c>
      <c r="E103" s="5" t="str">
        <f t="shared" si="1"/>
        <v>Roberts, William</v>
      </c>
      <c r="F103" s="6">
        <v>6300</v>
      </c>
      <c r="G103" s="5" t="s">
        <v>18</v>
      </c>
    </row>
    <row r="104" spans="1:7" ht="15.75">
      <c r="A104" s="4">
        <v>38360</v>
      </c>
      <c r="B104" s="5" t="s">
        <v>8</v>
      </c>
      <c r="C104" s="5" t="s">
        <v>19</v>
      </c>
      <c r="D104" s="5" t="s">
        <v>20</v>
      </c>
      <c r="E104" s="5" t="str">
        <f t="shared" si="1"/>
        <v>Walker, Barbara</v>
      </c>
      <c r="F104" s="6">
        <v>7200</v>
      </c>
      <c r="G104" s="5" t="s">
        <v>21</v>
      </c>
    </row>
    <row r="105" spans="1:7" ht="15.75">
      <c r="A105" s="4">
        <v>38362</v>
      </c>
      <c r="B105" s="5" t="s">
        <v>8</v>
      </c>
      <c r="C105" s="5" t="s">
        <v>22</v>
      </c>
      <c r="D105" s="5" t="s">
        <v>23</v>
      </c>
      <c r="E105" s="5" t="str">
        <f t="shared" si="1"/>
        <v>Jones, Susan</v>
      </c>
      <c r="F105" s="6">
        <v>6300</v>
      </c>
      <c r="G105" s="5" t="s">
        <v>21</v>
      </c>
    </row>
    <row r="106" spans="1:7" ht="15.75">
      <c r="A106" s="4">
        <v>38362</v>
      </c>
      <c r="B106" s="5" t="s">
        <v>15</v>
      </c>
      <c r="C106" s="5" t="s">
        <v>9</v>
      </c>
      <c r="D106" s="5" t="s">
        <v>10</v>
      </c>
      <c r="E106" s="5" t="str">
        <f t="shared" si="1"/>
        <v>Feldman, Kelly</v>
      </c>
      <c r="F106" s="6">
        <v>300</v>
      </c>
      <c r="G106" s="5" t="s">
        <v>11</v>
      </c>
    </row>
    <row r="107" spans="1:7" ht="15.75">
      <c r="A107" s="4">
        <v>38363</v>
      </c>
      <c r="B107" s="5" t="s">
        <v>15</v>
      </c>
      <c r="C107" s="5" t="s">
        <v>9</v>
      </c>
      <c r="D107" s="5" t="s">
        <v>10</v>
      </c>
      <c r="E107" s="5" t="str">
        <f t="shared" si="1"/>
        <v>Feldman, Kelly</v>
      </c>
      <c r="F107" s="6">
        <v>7320</v>
      </c>
      <c r="G107" s="5" t="s">
        <v>11</v>
      </c>
    </row>
    <row r="108" spans="1:7" ht="15.75">
      <c r="A108" s="4">
        <v>38364</v>
      </c>
      <c r="B108" s="5" t="s">
        <v>12</v>
      </c>
      <c r="C108" s="5" t="s">
        <v>13</v>
      </c>
      <c r="D108" s="5" t="s">
        <v>14</v>
      </c>
      <c r="E108" s="5" t="str">
        <f t="shared" si="1"/>
        <v>Markus, Regina</v>
      </c>
      <c r="F108" s="6">
        <v>8290</v>
      </c>
      <c r="G108" s="5" t="s">
        <v>11</v>
      </c>
    </row>
    <row r="109" spans="1:7" ht="15.75">
      <c r="A109" s="4">
        <v>38385</v>
      </c>
      <c r="B109" s="5" t="s">
        <v>12</v>
      </c>
      <c r="C109" s="5" t="s">
        <v>16</v>
      </c>
      <c r="D109" s="5" t="s">
        <v>17</v>
      </c>
      <c r="E109" s="5" t="str">
        <f t="shared" si="1"/>
        <v>Roberts, William</v>
      </c>
      <c r="F109" s="6">
        <v>800</v>
      </c>
      <c r="G109" s="5" t="s">
        <v>18</v>
      </c>
    </row>
    <row r="110" spans="1:7" ht="15.75">
      <c r="A110" s="4">
        <v>38386</v>
      </c>
      <c r="B110" s="5" t="s">
        <v>12</v>
      </c>
      <c r="C110" s="5" t="s">
        <v>19</v>
      </c>
      <c r="D110" s="5" t="s">
        <v>20</v>
      </c>
      <c r="E110" s="5" t="str">
        <f t="shared" si="1"/>
        <v>Walker, Barbara</v>
      </c>
      <c r="F110" s="6">
        <v>2100</v>
      </c>
      <c r="G110" s="5" t="s">
        <v>21</v>
      </c>
    </row>
    <row r="111" spans="1:7" ht="15.75">
      <c r="A111" s="4">
        <v>38387</v>
      </c>
      <c r="B111" s="5" t="s">
        <v>8</v>
      </c>
      <c r="C111" s="5" t="s">
        <v>22</v>
      </c>
      <c r="D111" s="5" t="s">
        <v>23</v>
      </c>
      <c r="E111" s="5" t="str">
        <f t="shared" si="1"/>
        <v>Jones, Susan</v>
      </c>
      <c r="F111" s="6">
        <v>7300</v>
      </c>
      <c r="G111" s="5" t="s">
        <v>21</v>
      </c>
    </row>
    <row r="112" spans="1:7" ht="15.75">
      <c r="A112" s="4">
        <v>38388</v>
      </c>
      <c r="B112" s="5" t="s">
        <v>15</v>
      </c>
      <c r="C112" s="5" t="s">
        <v>22</v>
      </c>
      <c r="D112" s="5" t="s">
        <v>23</v>
      </c>
      <c r="E112" s="5" t="str">
        <f t="shared" si="1"/>
        <v>Jones, Susan</v>
      </c>
      <c r="F112" s="6">
        <v>2250</v>
      </c>
      <c r="G112" s="5" t="s">
        <v>21</v>
      </c>
    </row>
    <row r="113" spans="1:7" ht="15.75">
      <c r="A113" s="4">
        <v>38388</v>
      </c>
      <c r="B113" s="5" t="s">
        <v>8</v>
      </c>
      <c r="C113" s="5" t="s">
        <v>19</v>
      </c>
      <c r="D113" s="5" t="s">
        <v>20</v>
      </c>
      <c r="E113" s="5" t="str">
        <f t="shared" si="1"/>
        <v>Walker, Barbara</v>
      </c>
      <c r="F113" s="6">
        <v>6300</v>
      </c>
      <c r="G113" s="5" t="s">
        <v>21</v>
      </c>
    </row>
    <row r="114" spans="1:7" ht="15.75">
      <c r="A114" s="4">
        <v>38390</v>
      </c>
      <c r="B114" s="5" t="s">
        <v>8</v>
      </c>
      <c r="C114" s="5" t="s">
        <v>24</v>
      </c>
      <c r="D114" s="5" t="s">
        <v>25</v>
      </c>
      <c r="E114" s="5" t="str">
        <f t="shared" si="1"/>
        <v>Johnson, Nathan</v>
      </c>
      <c r="F114" s="6">
        <v>300</v>
      </c>
      <c r="G114" s="5" t="s">
        <v>18</v>
      </c>
    </row>
    <row r="115" spans="1:7" ht="15.75">
      <c r="A115" s="4">
        <v>38391</v>
      </c>
      <c r="B115" s="5" t="s">
        <v>8</v>
      </c>
      <c r="C115" s="5" t="s">
        <v>13</v>
      </c>
      <c r="D115" s="5" t="s">
        <v>14</v>
      </c>
      <c r="E115" s="5" t="str">
        <f t="shared" si="1"/>
        <v>Markus, Regina</v>
      </c>
      <c r="F115" s="6">
        <v>7410</v>
      </c>
      <c r="G115" s="5" t="s">
        <v>11</v>
      </c>
    </row>
    <row r="116" spans="1:7" ht="15.75">
      <c r="A116" s="4">
        <v>38392</v>
      </c>
      <c r="B116" s="5" t="s">
        <v>15</v>
      </c>
      <c r="C116" s="5" t="s">
        <v>13</v>
      </c>
      <c r="D116" s="5" t="s">
        <v>14</v>
      </c>
      <c r="E116" s="5" t="str">
        <f t="shared" si="1"/>
        <v>Markus, Regina</v>
      </c>
      <c r="F116" s="6">
        <v>620</v>
      </c>
      <c r="G116" s="5" t="s">
        <v>11</v>
      </c>
    </row>
    <row r="117" spans="1:7" ht="15.75">
      <c r="A117" s="4">
        <v>38392</v>
      </c>
      <c r="B117" s="5" t="s">
        <v>12</v>
      </c>
      <c r="C117" s="5" t="s">
        <v>22</v>
      </c>
      <c r="D117" s="5" t="s">
        <v>23</v>
      </c>
      <c r="E117" s="5" t="str">
        <f t="shared" si="1"/>
        <v>Jones, Susan</v>
      </c>
      <c r="F117" s="6">
        <v>4390</v>
      </c>
      <c r="G117" s="5" t="s">
        <v>21</v>
      </c>
    </row>
    <row r="118" spans="1:7" ht="15.75">
      <c r="A118" s="4">
        <v>38394</v>
      </c>
      <c r="B118" s="5" t="s">
        <v>12</v>
      </c>
      <c r="C118" s="5" t="s">
        <v>9</v>
      </c>
      <c r="D118" s="5" t="s">
        <v>10</v>
      </c>
      <c r="E118" s="5" t="str">
        <f t="shared" si="1"/>
        <v>Feldman, Kelly</v>
      </c>
      <c r="F118" s="6">
        <v>1460</v>
      </c>
      <c r="G118" s="5" t="s">
        <v>11</v>
      </c>
    </row>
    <row r="119" spans="1:7" ht="15.75">
      <c r="A119" s="4">
        <v>38395</v>
      </c>
      <c r="B119" s="5" t="s">
        <v>15</v>
      </c>
      <c r="C119" s="5" t="s">
        <v>16</v>
      </c>
      <c r="D119" s="5" t="s">
        <v>17</v>
      </c>
      <c r="E119" s="5" t="str">
        <f t="shared" si="1"/>
        <v>Roberts, William</v>
      </c>
      <c r="F119" s="6">
        <v>430</v>
      </c>
      <c r="G119" s="5" t="s">
        <v>18</v>
      </c>
    </row>
    <row r="120" spans="1:7" ht="15.75">
      <c r="A120" s="4">
        <v>38412</v>
      </c>
      <c r="B120" s="5" t="s">
        <v>15</v>
      </c>
      <c r="C120" s="5" t="s">
        <v>19</v>
      </c>
      <c r="D120" s="5" t="s">
        <v>20</v>
      </c>
      <c r="E120" s="5" t="str">
        <f t="shared" si="1"/>
        <v>Walker, Barbara</v>
      </c>
      <c r="F120" s="6">
        <v>5100</v>
      </c>
      <c r="G120" s="5" t="s">
        <v>21</v>
      </c>
    </row>
    <row r="121" spans="1:7" ht="15.75">
      <c r="A121" s="4">
        <v>38413</v>
      </c>
      <c r="B121" s="5" t="s">
        <v>8</v>
      </c>
      <c r="C121" s="5" t="s">
        <v>22</v>
      </c>
      <c r="D121" s="5" t="s">
        <v>23</v>
      </c>
      <c r="E121" s="5" t="str">
        <f t="shared" si="1"/>
        <v>Jones, Susan</v>
      </c>
      <c r="F121" s="6">
        <v>5230</v>
      </c>
      <c r="G121" s="5" t="s">
        <v>21</v>
      </c>
    </row>
    <row r="122" spans="1:7" ht="15.75">
      <c r="A122" s="4">
        <v>38414</v>
      </c>
      <c r="B122" s="5" t="s">
        <v>8</v>
      </c>
      <c r="C122" s="5" t="s">
        <v>13</v>
      </c>
      <c r="D122" s="5" t="s">
        <v>14</v>
      </c>
      <c r="E122" s="5" t="str">
        <f t="shared" si="1"/>
        <v>Markus, Regina</v>
      </c>
      <c r="F122" s="6">
        <v>6290</v>
      </c>
      <c r="G122" s="5" t="s">
        <v>11</v>
      </c>
    </row>
    <row r="123" spans="1:7" ht="15.75">
      <c r="A123" s="4">
        <v>38414</v>
      </c>
      <c r="B123" s="5" t="s">
        <v>15</v>
      </c>
      <c r="C123" s="5" t="s">
        <v>24</v>
      </c>
      <c r="D123" s="5" t="s">
        <v>25</v>
      </c>
      <c r="E123" s="5" t="str">
        <f t="shared" si="1"/>
        <v>Johnson, Nathan</v>
      </c>
      <c r="F123" s="6">
        <v>900</v>
      </c>
      <c r="G123" s="5" t="s">
        <v>18</v>
      </c>
    </row>
    <row r="124" spans="1:7" ht="15.75">
      <c r="A124" s="4">
        <v>38416</v>
      </c>
      <c r="B124" s="5" t="s">
        <v>12</v>
      </c>
      <c r="C124" s="5" t="s">
        <v>9</v>
      </c>
      <c r="D124" s="5" t="s">
        <v>10</v>
      </c>
      <c r="E124" s="5" t="str">
        <f t="shared" si="1"/>
        <v>Feldman, Kelly</v>
      </c>
      <c r="F124" s="6">
        <v>1500</v>
      </c>
      <c r="G124" s="5" t="s">
        <v>11</v>
      </c>
    </row>
    <row r="125" spans="1:7" ht="15.75">
      <c r="A125" s="4">
        <v>38417</v>
      </c>
      <c r="B125" s="5" t="s">
        <v>8</v>
      </c>
      <c r="C125" s="5" t="s">
        <v>22</v>
      </c>
      <c r="D125" s="5" t="s">
        <v>23</v>
      </c>
      <c r="E125" s="5" t="str">
        <f t="shared" si="1"/>
        <v>Jones, Susan</v>
      </c>
      <c r="F125" s="6">
        <v>2300</v>
      </c>
      <c r="G125" s="5" t="s">
        <v>21</v>
      </c>
    </row>
    <row r="126" spans="1:7" ht="15.75">
      <c r="A126" s="4">
        <v>38418</v>
      </c>
      <c r="B126" s="5" t="s">
        <v>15</v>
      </c>
      <c r="C126" s="5" t="s">
        <v>19</v>
      </c>
      <c r="D126" s="5" t="s">
        <v>20</v>
      </c>
      <c r="E126" s="5" t="str">
        <f t="shared" si="1"/>
        <v>Walker, Barbara</v>
      </c>
      <c r="F126" s="6">
        <v>8800</v>
      </c>
      <c r="G126" s="5" t="s">
        <v>21</v>
      </c>
    </row>
    <row r="127" spans="1:7" ht="15.75">
      <c r="A127" s="4">
        <v>38419</v>
      </c>
      <c r="B127" s="5" t="s">
        <v>12</v>
      </c>
      <c r="C127" s="5" t="s">
        <v>19</v>
      </c>
      <c r="D127" s="5" t="s">
        <v>20</v>
      </c>
      <c r="E127" s="5" t="str">
        <f t="shared" si="1"/>
        <v>Walker, Barbara</v>
      </c>
      <c r="F127" s="6">
        <v>3820</v>
      </c>
      <c r="G127" s="5" t="s">
        <v>21</v>
      </c>
    </row>
    <row r="128" spans="1:7" ht="15.75">
      <c r="A128" s="4">
        <v>38420</v>
      </c>
      <c r="B128" s="5" t="s">
        <v>12</v>
      </c>
      <c r="C128" s="5" t="s">
        <v>16</v>
      </c>
      <c r="D128" s="5" t="s">
        <v>17</v>
      </c>
      <c r="E128" s="5" t="str">
        <f t="shared" si="1"/>
        <v>Roberts, William</v>
      </c>
      <c r="F128" s="6">
        <v>5500</v>
      </c>
      <c r="G128" s="5" t="s">
        <v>18</v>
      </c>
    </row>
    <row r="129" spans="1:7" ht="15.75">
      <c r="A129" s="4">
        <v>38421</v>
      </c>
      <c r="B129" s="5" t="s">
        <v>15</v>
      </c>
      <c r="C129" s="5" t="s">
        <v>13</v>
      </c>
      <c r="D129" s="5" t="s">
        <v>14</v>
      </c>
      <c r="E129" s="5" t="str">
        <f t="shared" si="1"/>
        <v>Markus, Regina</v>
      </c>
      <c r="F129" s="6">
        <v>6200</v>
      </c>
      <c r="G129" s="5" t="s">
        <v>11</v>
      </c>
    </row>
    <row r="130" spans="1:7" ht="15.75">
      <c r="A130" s="4">
        <v>38444</v>
      </c>
      <c r="B130" s="5" t="s">
        <v>15</v>
      </c>
      <c r="C130" s="5" t="s">
        <v>24</v>
      </c>
      <c r="D130" s="5" t="s">
        <v>25</v>
      </c>
      <c r="E130" s="5" t="str">
        <f t="shared" si="1"/>
        <v>Johnson, Nathan</v>
      </c>
      <c r="F130" s="6">
        <v>5310</v>
      </c>
      <c r="G130" s="5" t="s">
        <v>18</v>
      </c>
    </row>
    <row r="131" spans="1:7" ht="15.75">
      <c r="A131" s="4">
        <v>38445</v>
      </c>
      <c r="B131" s="5" t="s">
        <v>8</v>
      </c>
      <c r="C131" s="5" t="s">
        <v>22</v>
      </c>
      <c r="D131" s="5" t="s">
        <v>23</v>
      </c>
      <c r="E131" s="5" t="str">
        <f t="shared" ref="E131:E194" si="2">CONCATENATE(D131,", ",C131)</f>
        <v>Jones, Susan</v>
      </c>
      <c r="F131" s="6">
        <v>7420</v>
      </c>
      <c r="G131" s="5" t="s">
        <v>21</v>
      </c>
    </row>
    <row r="132" spans="1:7" ht="15.75">
      <c r="A132" s="4">
        <v>38445</v>
      </c>
      <c r="B132" s="5" t="s">
        <v>15</v>
      </c>
      <c r="C132" s="5" t="s">
        <v>9</v>
      </c>
      <c r="D132" s="5" t="s">
        <v>10</v>
      </c>
      <c r="E132" s="5" t="str">
        <f t="shared" si="2"/>
        <v>Feldman, Kelly</v>
      </c>
      <c r="F132" s="6">
        <v>2900</v>
      </c>
      <c r="G132" s="5" t="s">
        <v>11</v>
      </c>
    </row>
    <row r="133" spans="1:7" ht="15.75">
      <c r="A133" s="4">
        <v>38445</v>
      </c>
      <c r="B133" s="5" t="s">
        <v>8</v>
      </c>
      <c r="C133" s="5" t="s">
        <v>19</v>
      </c>
      <c r="D133" s="5" t="s">
        <v>20</v>
      </c>
      <c r="E133" s="5" t="str">
        <f t="shared" si="2"/>
        <v>Walker, Barbara</v>
      </c>
      <c r="F133" s="6">
        <v>6420</v>
      </c>
      <c r="G133" s="5" t="s">
        <v>21</v>
      </c>
    </row>
    <row r="134" spans="1:7" ht="15.75">
      <c r="A134" s="4">
        <v>38448</v>
      </c>
      <c r="B134" s="5" t="s">
        <v>15</v>
      </c>
      <c r="C134" s="5" t="s">
        <v>16</v>
      </c>
      <c r="D134" s="5" t="s">
        <v>17</v>
      </c>
      <c r="E134" s="5" t="str">
        <f t="shared" si="2"/>
        <v>Roberts, William</v>
      </c>
      <c r="F134" s="6">
        <v>3100</v>
      </c>
      <c r="G134" s="5" t="s">
        <v>18</v>
      </c>
    </row>
    <row r="135" spans="1:7" ht="15.75">
      <c r="A135" s="4">
        <v>38449</v>
      </c>
      <c r="B135" s="5" t="s">
        <v>12</v>
      </c>
      <c r="C135" s="5" t="s">
        <v>16</v>
      </c>
      <c r="D135" s="5" t="s">
        <v>17</v>
      </c>
      <c r="E135" s="5" t="str">
        <f t="shared" si="2"/>
        <v>Roberts, William</v>
      </c>
      <c r="F135" s="6">
        <v>3210</v>
      </c>
      <c r="G135" s="5" t="s">
        <v>18</v>
      </c>
    </row>
    <row r="136" spans="1:7" ht="15.75">
      <c r="A136" s="4">
        <v>38450</v>
      </c>
      <c r="B136" s="5" t="s">
        <v>8</v>
      </c>
      <c r="C136" s="5" t="s">
        <v>22</v>
      </c>
      <c r="D136" s="5" t="s">
        <v>23</v>
      </c>
      <c r="E136" s="5" t="str">
        <f t="shared" si="2"/>
        <v>Jones, Susan</v>
      </c>
      <c r="F136" s="6">
        <v>990</v>
      </c>
      <c r="G136" s="5" t="s">
        <v>21</v>
      </c>
    </row>
    <row r="137" spans="1:7" ht="15.75">
      <c r="A137" s="4">
        <v>38476</v>
      </c>
      <c r="B137" s="5" t="s">
        <v>8</v>
      </c>
      <c r="C137" s="5" t="s">
        <v>19</v>
      </c>
      <c r="D137" s="5" t="s">
        <v>20</v>
      </c>
      <c r="E137" s="5" t="str">
        <f t="shared" si="2"/>
        <v>Walker, Barbara</v>
      </c>
      <c r="F137" s="6">
        <v>2450</v>
      </c>
      <c r="G137" s="5" t="s">
        <v>21</v>
      </c>
    </row>
    <row r="138" spans="1:7" ht="15.75">
      <c r="A138" s="4">
        <v>38477</v>
      </c>
      <c r="B138" s="5" t="s">
        <v>15</v>
      </c>
      <c r="C138" s="5" t="s">
        <v>13</v>
      </c>
      <c r="D138" s="5" t="s">
        <v>14</v>
      </c>
      <c r="E138" s="5" t="str">
        <f t="shared" si="2"/>
        <v>Markus, Regina</v>
      </c>
      <c r="F138" s="6">
        <v>6290</v>
      </c>
      <c r="G138" s="5" t="s">
        <v>11</v>
      </c>
    </row>
    <row r="139" spans="1:7" ht="15.75">
      <c r="A139" s="4">
        <v>38478</v>
      </c>
      <c r="B139" s="5" t="s">
        <v>12</v>
      </c>
      <c r="C139" s="5" t="s">
        <v>13</v>
      </c>
      <c r="D139" s="5" t="s">
        <v>14</v>
      </c>
      <c r="E139" s="5" t="str">
        <f t="shared" si="2"/>
        <v>Markus, Regina</v>
      </c>
      <c r="F139" s="6">
        <v>7220</v>
      </c>
      <c r="G139" s="5" t="s">
        <v>11</v>
      </c>
    </row>
    <row r="140" spans="1:7" ht="15.75">
      <c r="A140" s="4">
        <v>38478</v>
      </c>
      <c r="B140" s="5" t="s">
        <v>8</v>
      </c>
      <c r="C140" s="5" t="s">
        <v>19</v>
      </c>
      <c r="D140" s="5" t="s">
        <v>20</v>
      </c>
      <c r="E140" s="5" t="str">
        <f t="shared" si="2"/>
        <v>Walker, Barbara</v>
      </c>
      <c r="F140" s="6">
        <v>1580</v>
      </c>
      <c r="G140" s="5" t="s">
        <v>21</v>
      </c>
    </row>
    <row r="141" spans="1:7" ht="15.75">
      <c r="A141" s="4">
        <v>38482</v>
      </c>
      <c r="B141" s="5" t="s">
        <v>15</v>
      </c>
      <c r="C141" s="5" t="s">
        <v>19</v>
      </c>
      <c r="D141" s="5" t="s">
        <v>20</v>
      </c>
      <c r="E141" s="5" t="str">
        <f t="shared" si="2"/>
        <v>Walker, Barbara</v>
      </c>
      <c r="F141" s="6">
        <v>5310</v>
      </c>
      <c r="G141" s="5" t="s">
        <v>21</v>
      </c>
    </row>
    <row r="142" spans="1:7" ht="15.75">
      <c r="A142" s="4">
        <v>38482</v>
      </c>
      <c r="B142" s="5" t="s">
        <v>12</v>
      </c>
      <c r="C142" s="5" t="s">
        <v>24</v>
      </c>
      <c r="D142" s="5" t="s">
        <v>25</v>
      </c>
      <c r="E142" s="5" t="str">
        <f t="shared" si="2"/>
        <v>Johnson, Nathan</v>
      </c>
      <c r="F142" s="6">
        <v>4190</v>
      </c>
      <c r="G142" s="5" t="s">
        <v>18</v>
      </c>
    </row>
    <row r="143" spans="1:7" ht="15.75">
      <c r="A143" s="4">
        <v>38483</v>
      </c>
      <c r="B143" s="5" t="s">
        <v>8</v>
      </c>
      <c r="C143" s="5" t="s">
        <v>9</v>
      </c>
      <c r="D143" s="5" t="s">
        <v>10</v>
      </c>
      <c r="E143" s="5" t="str">
        <f t="shared" si="2"/>
        <v>Feldman, Kelly</v>
      </c>
      <c r="F143" s="6">
        <v>2520</v>
      </c>
      <c r="G143" s="5" t="s">
        <v>11</v>
      </c>
    </row>
    <row r="144" spans="1:7" ht="15.75">
      <c r="A144" s="4">
        <v>38484</v>
      </c>
      <c r="B144" s="5" t="s">
        <v>12</v>
      </c>
      <c r="C144" s="5" t="s">
        <v>9</v>
      </c>
      <c r="D144" s="5" t="s">
        <v>10</v>
      </c>
      <c r="E144" s="5" t="str">
        <f t="shared" si="2"/>
        <v>Feldman, Kelly</v>
      </c>
      <c r="F144" s="6">
        <v>620</v>
      </c>
      <c r="G144" s="5" t="s">
        <v>11</v>
      </c>
    </row>
    <row r="145" spans="1:7" ht="15.75">
      <c r="A145" s="4">
        <v>38484</v>
      </c>
      <c r="B145" s="5" t="s">
        <v>15</v>
      </c>
      <c r="C145" s="5" t="s">
        <v>13</v>
      </c>
      <c r="D145" s="5" t="s">
        <v>14</v>
      </c>
      <c r="E145" s="5" t="str">
        <f t="shared" si="2"/>
        <v>Markus, Regina</v>
      </c>
      <c r="F145" s="6">
        <v>7230</v>
      </c>
      <c r="G145" s="5" t="s">
        <v>11</v>
      </c>
    </row>
    <row r="146" spans="1:7" ht="15.75">
      <c r="A146" s="4">
        <v>38516</v>
      </c>
      <c r="B146" s="5" t="s">
        <v>8</v>
      </c>
      <c r="C146" s="5" t="s">
        <v>22</v>
      </c>
      <c r="D146" s="5" t="s">
        <v>23</v>
      </c>
      <c r="E146" s="5" t="str">
        <f t="shared" si="2"/>
        <v>Jones, Susan</v>
      </c>
      <c r="F146" s="6">
        <v>600</v>
      </c>
      <c r="G146" s="5" t="s">
        <v>21</v>
      </c>
    </row>
    <row r="147" spans="1:7" ht="15.75">
      <c r="A147" s="4">
        <v>38516</v>
      </c>
      <c r="B147" s="5" t="s">
        <v>8</v>
      </c>
      <c r="C147" s="5" t="s">
        <v>19</v>
      </c>
      <c r="D147" s="5" t="s">
        <v>20</v>
      </c>
      <c r="E147" s="5" t="str">
        <f t="shared" si="2"/>
        <v>Walker, Barbara</v>
      </c>
      <c r="F147" s="6">
        <v>7230</v>
      </c>
      <c r="G147" s="5" t="s">
        <v>21</v>
      </c>
    </row>
    <row r="148" spans="1:7" ht="15.75">
      <c r="A148" s="4">
        <v>38533</v>
      </c>
      <c r="B148" s="5" t="s">
        <v>15</v>
      </c>
      <c r="C148" s="5" t="s">
        <v>24</v>
      </c>
      <c r="D148" s="5" t="s">
        <v>25</v>
      </c>
      <c r="E148" s="5" t="str">
        <f t="shared" si="2"/>
        <v>Johnson, Nathan</v>
      </c>
      <c r="F148" s="6">
        <v>235</v>
      </c>
      <c r="G148" s="5" t="s">
        <v>18</v>
      </c>
    </row>
    <row r="149" spans="1:7" ht="15.75">
      <c r="A149" s="4">
        <v>38723</v>
      </c>
      <c r="B149" s="5" t="s">
        <v>12</v>
      </c>
      <c r="C149" s="5" t="s">
        <v>13</v>
      </c>
      <c r="D149" s="5" t="s">
        <v>14</v>
      </c>
      <c r="E149" s="5" t="str">
        <f t="shared" si="2"/>
        <v>Markus, Regina</v>
      </c>
      <c r="F149" s="6">
        <v>1000</v>
      </c>
      <c r="G149" s="5" t="s">
        <v>11</v>
      </c>
    </row>
    <row r="150" spans="1:7" ht="15.75">
      <c r="A150" s="4">
        <v>38724</v>
      </c>
      <c r="B150" s="5" t="s">
        <v>15</v>
      </c>
      <c r="C150" s="5" t="s">
        <v>16</v>
      </c>
      <c r="D150" s="5" t="s">
        <v>17</v>
      </c>
      <c r="E150" s="5" t="str">
        <f t="shared" si="2"/>
        <v>Roberts, William</v>
      </c>
      <c r="F150" s="6">
        <v>6300</v>
      </c>
      <c r="G150" s="5" t="s">
        <v>18</v>
      </c>
    </row>
    <row r="151" spans="1:7" ht="15.75">
      <c r="A151" s="4">
        <v>38725</v>
      </c>
      <c r="B151" s="5" t="s">
        <v>8</v>
      </c>
      <c r="C151" s="5" t="s">
        <v>19</v>
      </c>
      <c r="D151" s="5" t="s">
        <v>20</v>
      </c>
      <c r="E151" s="5" t="str">
        <f t="shared" si="2"/>
        <v>Walker, Barbara</v>
      </c>
      <c r="F151" s="6">
        <v>7200</v>
      </c>
      <c r="G151" s="5" t="s">
        <v>21</v>
      </c>
    </row>
    <row r="152" spans="1:7" ht="15.75">
      <c r="A152" s="4">
        <v>38727</v>
      </c>
      <c r="B152" s="5" t="s">
        <v>8</v>
      </c>
      <c r="C152" s="5" t="s">
        <v>22</v>
      </c>
      <c r="D152" s="5" t="s">
        <v>23</v>
      </c>
      <c r="E152" s="5" t="str">
        <f t="shared" si="2"/>
        <v>Jones, Susan</v>
      </c>
      <c r="F152" s="6">
        <v>260</v>
      </c>
      <c r="G152" s="5" t="s">
        <v>21</v>
      </c>
    </row>
    <row r="153" spans="1:7" ht="15.75">
      <c r="A153" s="4">
        <v>38727</v>
      </c>
      <c r="B153" s="5" t="s">
        <v>15</v>
      </c>
      <c r="C153" s="5" t="s">
        <v>9</v>
      </c>
      <c r="D153" s="5" t="s">
        <v>10</v>
      </c>
      <c r="E153" s="5" t="str">
        <f t="shared" si="2"/>
        <v>Feldman, Kelly</v>
      </c>
      <c r="F153" s="6">
        <v>300</v>
      </c>
      <c r="G153" s="5" t="s">
        <v>11</v>
      </c>
    </row>
    <row r="154" spans="1:7" ht="15.75">
      <c r="A154" s="4">
        <v>38728</v>
      </c>
      <c r="B154" s="5" t="s">
        <v>15</v>
      </c>
      <c r="C154" s="5" t="s">
        <v>9</v>
      </c>
      <c r="D154" s="5" t="s">
        <v>10</v>
      </c>
      <c r="E154" s="5" t="str">
        <f t="shared" si="2"/>
        <v>Feldman, Kelly</v>
      </c>
      <c r="F154" s="6">
        <v>7320</v>
      </c>
      <c r="G154" s="5" t="s">
        <v>11</v>
      </c>
    </row>
    <row r="155" spans="1:7" ht="15.75">
      <c r="A155" s="4">
        <v>38729</v>
      </c>
      <c r="B155" s="5" t="s">
        <v>12</v>
      </c>
      <c r="C155" s="5" t="s">
        <v>13</v>
      </c>
      <c r="D155" s="5" t="s">
        <v>14</v>
      </c>
      <c r="E155" s="5" t="str">
        <f t="shared" si="2"/>
        <v>Markus, Regina</v>
      </c>
      <c r="F155" s="6">
        <v>8290</v>
      </c>
      <c r="G155" s="5" t="s">
        <v>11</v>
      </c>
    </row>
    <row r="156" spans="1:7" ht="15.75">
      <c r="A156" s="4">
        <v>38750</v>
      </c>
      <c r="B156" s="5" t="s">
        <v>12</v>
      </c>
      <c r="C156" s="5" t="s">
        <v>16</v>
      </c>
      <c r="D156" s="5" t="s">
        <v>17</v>
      </c>
      <c r="E156" s="5" t="str">
        <f t="shared" si="2"/>
        <v>Roberts, William</v>
      </c>
      <c r="F156" s="6">
        <v>800</v>
      </c>
      <c r="G156" s="5" t="s">
        <v>18</v>
      </c>
    </row>
    <row r="157" spans="1:7" ht="15.75">
      <c r="A157" s="4">
        <v>38751</v>
      </c>
      <c r="B157" s="5" t="s">
        <v>12</v>
      </c>
      <c r="C157" s="5" t="s">
        <v>19</v>
      </c>
      <c r="D157" s="5" t="s">
        <v>20</v>
      </c>
      <c r="E157" s="5" t="str">
        <f t="shared" si="2"/>
        <v>Walker, Barbara</v>
      </c>
      <c r="F157" s="6">
        <v>2100</v>
      </c>
      <c r="G157" s="5" t="s">
        <v>21</v>
      </c>
    </row>
    <row r="158" spans="1:7" ht="15.75">
      <c r="A158" s="4">
        <v>38753</v>
      </c>
      <c r="B158" s="5" t="s">
        <v>15</v>
      </c>
      <c r="C158" s="5" t="s">
        <v>22</v>
      </c>
      <c r="D158" s="5" t="s">
        <v>23</v>
      </c>
      <c r="E158" s="5" t="str">
        <f t="shared" si="2"/>
        <v>Jones, Susan</v>
      </c>
      <c r="F158" s="6">
        <v>3800</v>
      </c>
      <c r="G158" s="5" t="s">
        <v>21</v>
      </c>
    </row>
    <row r="159" spans="1:7" ht="15.75">
      <c r="A159" s="4">
        <v>38753</v>
      </c>
      <c r="B159" s="5" t="s">
        <v>8</v>
      </c>
      <c r="C159" s="5" t="s">
        <v>19</v>
      </c>
      <c r="D159" s="5" t="s">
        <v>20</v>
      </c>
      <c r="E159" s="5" t="str">
        <f t="shared" si="2"/>
        <v>Walker, Barbara</v>
      </c>
      <c r="F159" s="6">
        <v>4210</v>
      </c>
      <c r="G159" s="5" t="s">
        <v>21</v>
      </c>
    </row>
    <row r="160" spans="1:7" ht="15.75">
      <c r="A160" s="4">
        <v>38755</v>
      </c>
      <c r="B160" s="5" t="s">
        <v>8</v>
      </c>
      <c r="C160" s="5" t="s">
        <v>24</v>
      </c>
      <c r="D160" s="5" t="s">
        <v>25</v>
      </c>
      <c r="E160" s="5" t="str">
        <f t="shared" si="2"/>
        <v>Johnson, Nathan</v>
      </c>
      <c r="F160" s="6">
        <v>300</v>
      </c>
      <c r="G160" s="5" t="s">
        <v>18</v>
      </c>
    </row>
    <row r="161" spans="1:7" ht="15.75">
      <c r="A161" s="4">
        <v>38756</v>
      </c>
      <c r="B161" s="5" t="s">
        <v>8</v>
      </c>
      <c r="C161" s="5" t="s">
        <v>13</v>
      </c>
      <c r="D161" s="5" t="s">
        <v>14</v>
      </c>
      <c r="E161" s="5" t="str">
        <f t="shared" si="2"/>
        <v>Markus, Regina</v>
      </c>
      <c r="F161" s="6">
        <v>7410</v>
      </c>
      <c r="G161" s="5" t="s">
        <v>11</v>
      </c>
    </row>
    <row r="162" spans="1:7" ht="15.75">
      <c r="A162" s="4">
        <v>38757</v>
      </c>
      <c r="B162" s="5" t="s">
        <v>15</v>
      </c>
      <c r="C162" s="5" t="s">
        <v>13</v>
      </c>
      <c r="D162" s="5" t="s">
        <v>14</v>
      </c>
      <c r="E162" s="5" t="str">
        <f t="shared" si="2"/>
        <v>Markus, Regina</v>
      </c>
      <c r="F162" s="6">
        <v>620</v>
      </c>
      <c r="G162" s="5" t="s">
        <v>11</v>
      </c>
    </row>
    <row r="163" spans="1:7" ht="15.75">
      <c r="A163" s="4">
        <v>38757</v>
      </c>
      <c r="B163" s="5" t="s">
        <v>12</v>
      </c>
      <c r="C163" s="5" t="s">
        <v>22</v>
      </c>
      <c r="D163" s="5" t="s">
        <v>23</v>
      </c>
      <c r="E163" s="5" t="str">
        <f t="shared" si="2"/>
        <v>Jones, Susan</v>
      </c>
      <c r="F163" s="6">
        <v>6190</v>
      </c>
      <c r="G163" s="5" t="s">
        <v>21</v>
      </c>
    </row>
    <row r="164" spans="1:7" ht="15.75">
      <c r="A164" s="4">
        <v>38759</v>
      </c>
      <c r="B164" s="5" t="s">
        <v>12</v>
      </c>
      <c r="C164" s="5" t="s">
        <v>9</v>
      </c>
      <c r="D164" s="5" t="s">
        <v>10</v>
      </c>
      <c r="E164" s="5" t="str">
        <f t="shared" si="2"/>
        <v>Feldman, Kelly</v>
      </c>
      <c r="F164" s="6">
        <v>7820</v>
      </c>
      <c r="G164" s="5" t="s">
        <v>11</v>
      </c>
    </row>
    <row r="165" spans="1:7" ht="15.75">
      <c r="A165" s="4">
        <v>38760</v>
      </c>
      <c r="B165" s="5" t="s">
        <v>15</v>
      </c>
      <c r="C165" s="5" t="s">
        <v>16</v>
      </c>
      <c r="D165" s="5" t="s">
        <v>17</v>
      </c>
      <c r="E165" s="5" t="str">
        <f t="shared" si="2"/>
        <v>Roberts, William</v>
      </c>
      <c r="F165" s="6">
        <v>430</v>
      </c>
      <c r="G165" s="5" t="s">
        <v>18</v>
      </c>
    </row>
    <row r="166" spans="1:7" ht="15.75">
      <c r="A166" s="4">
        <v>38777</v>
      </c>
      <c r="B166" s="5" t="s">
        <v>15</v>
      </c>
      <c r="C166" s="5" t="s">
        <v>19</v>
      </c>
      <c r="D166" s="5" t="s">
        <v>20</v>
      </c>
      <c r="E166" s="5" t="str">
        <f t="shared" si="2"/>
        <v>Walker, Barbara</v>
      </c>
      <c r="F166" s="6">
        <v>5100</v>
      </c>
      <c r="G166" s="5" t="s">
        <v>21</v>
      </c>
    </row>
    <row r="167" spans="1:7" ht="15.75">
      <c r="A167" s="4">
        <v>38778</v>
      </c>
      <c r="B167" s="5" t="s">
        <v>8</v>
      </c>
      <c r="C167" s="5" t="s">
        <v>22</v>
      </c>
      <c r="D167" s="5" t="s">
        <v>23</v>
      </c>
      <c r="E167" s="5" t="str">
        <f t="shared" si="2"/>
        <v>Jones, Susan</v>
      </c>
      <c r="F167" s="6">
        <v>5230</v>
      </c>
      <c r="G167" s="5" t="s">
        <v>21</v>
      </c>
    </row>
    <row r="168" spans="1:7" ht="15.75">
      <c r="A168" s="4">
        <v>38779</v>
      </c>
      <c r="B168" s="5" t="s">
        <v>8</v>
      </c>
      <c r="C168" s="5" t="s">
        <v>13</v>
      </c>
      <c r="D168" s="5" t="s">
        <v>14</v>
      </c>
      <c r="E168" s="5" t="str">
        <f t="shared" si="2"/>
        <v>Markus, Regina</v>
      </c>
      <c r="F168" s="6">
        <v>1350</v>
      </c>
      <c r="G168" s="5" t="s">
        <v>11</v>
      </c>
    </row>
    <row r="169" spans="1:7" ht="15.75">
      <c r="A169" s="4">
        <v>38779</v>
      </c>
      <c r="B169" s="5" t="s">
        <v>15</v>
      </c>
      <c r="C169" s="5" t="s">
        <v>24</v>
      </c>
      <c r="D169" s="5" t="s">
        <v>25</v>
      </c>
      <c r="E169" s="5" t="str">
        <f t="shared" si="2"/>
        <v>Johnson, Nathan</v>
      </c>
      <c r="F169" s="6">
        <v>9010</v>
      </c>
      <c r="G169" s="5" t="s">
        <v>18</v>
      </c>
    </row>
    <row r="170" spans="1:7" ht="15.75">
      <c r="A170" s="4">
        <v>38781</v>
      </c>
      <c r="B170" s="5" t="s">
        <v>12</v>
      </c>
      <c r="C170" s="5" t="s">
        <v>9</v>
      </c>
      <c r="D170" s="5" t="s">
        <v>10</v>
      </c>
      <c r="E170" s="5" t="str">
        <f t="shared" si="2"/>
        <v>Feldman, Kelly</v>
      </c>
      <c r="F170" s="6">
        <v>1500</v>
      </c>
      <c r="G170" s="5" t="s">
        <v>11</v>
      </c>
    </row>
    <row r="171" spans="1:7" ht="15.75">
      <c r="A171" s="4">
        <v>38782</v>
      </c>
      <c r="B171" s="5" t="s">
        <v>8</v>
      </c>
      <c r="C171" s="5" t="s">
        <v>22</v>
      </c>
      <c r="D171" s="5" t="s">
        <v>23</v>
      </c>
      <c r="E171" s="5" t="str">
        <f t="shared" si="2"/>
        <v>Jones, Susan</v>
      </c>
      <c r="F171" s="6">
        <v>2300</v>
      </c>
      <c r="G171" s="5" t="s">
        <v>21</v>
      </c>
    </row>
    <row r="172" spans="1:7" ht="15.75">
      <c r="A172" s="4">
        <v>38783</v>
      </c>
      <c r="B172" s="5" t="s">
        <v>15</v>
      </c>
      <c r="C172" s="5" t="s">
        <v>19</v>
      </c>
      <c r="D172" s="5" t="s">
        <v>20</v>
      </c>
      <c r="E172" s="5" t="str">
        <f t="shared" si="2"/>
        <v>Walker, Barbara</v>
      </c>
      <c r="F172" s="6">
        <v>8800</v>
      </c>
      <c r="G172" s="5" t="s">
        <v>21</v>
      </c>
    </row>
    <row r="173" spans="1:7" ht="15.75">
      <c r="A173" s="4">
        <v>38784</v>
      </c>
      <c r="B173" s="5" t="s">
        <v>12</v>
      </c>
      <c r="C173" s="5" t="s">
        <v>19</v>
      </c>
      <c r="D173" s="5" t="s">
        <v>20</v>
      </c>
      <c r="E173" s="5" t="str">
        <f t="shared" si="2"/>
        <v>Walker, Barbara</v>
      </c>
      <c r="F173" s="6">
        <v>3820</v>
      </c>
      <c r="G173" s="5" t="s">
        <v>21</v>
      </c>
    </row>
    <row r="174" spans="1:7" ht="15.75">
      <c r="A174" s="4">
        <v>38786</v>
      </c>
      <c r="B174" s="5" t="s">
        <v>15</v>
      </c>
      <c r="C174" s="5" t="s">
        <v>13</v>
      </c>
      <c r="D174" s="5" t="s">
        <v>14</v>
      </c>
      <c r="E174" s="5" t="str">
        <f t="shared" si="2"/>
        <v>Markus, Regina</v>
      </c>
      <c r="F174" s="6">
        <v>730</v>
      </c>
      <c r="G174" s="5" t="s">
        <v>11</v>
      </c>
    </row>
    <row r="175" spans="1:7" ht="15.75">
      <c r="A175" s="4">
        <v>38809</v>
      </c>
      <c r="B175" s="5" t="s">
        <v>15</v>
      </c>
      <c r="C175" s="5" t="s">
        <v>24</v>
      </c>
      <c r="D175" s="5" t="s">
        <v>25</v>
      </c>
      <c r="E175" s="5" t="str">
        <f t="shared" si="2"/>
        <v>Johnson, Nathan</v>
      </c>
      <c r="F175" s="6">
        <v>5310</v>
      </c>
      <c r="G175" s="5" t="s">
        <v>18</v>
      </c>
    </row>
    <row r="176" spans="1:7" ht="15.75">
      <c r="A176" s="4">
        <v>38810</v>
      </c>
      <c r="B176" s="5" t="s">
        <v>8</v>
      </c>
      <c r="C176" s="5" t="s">
        <v>22</v>
      </c>
      <c r="D176" s="5" t="s">
        <v>23</v>
      </c>
      <c r="E176" s="5" t="str">
        <f t="shared" si="2"/>
        <v>Jones, Susan</v>
      </c>
      <c r="F176" s="6">
        <v>7420</v>
      </c>
      <c r="G176" s="5" t="s">
        <v>21</v>
      </c>
    </row>
    <row r="177" spans="1:7" ht="15.75">
      <c r="A177" s="4">
        <v>38810</v>
      </c>
      <c r="B177" s="5" t="s">
        <v>15</v>
      </c>
      <c r="C177" s="5" t="s">
        <v>9</v>
      </c>
      <c r="D177" s="5" t="s">
        <v>10</v>
      </c>
      <c r="E177" s="5" t="str">
        <f t="shared" si="2"/>
        <v>Feldman, Kelly</v>
      </c>
      <c r="F177" s="6">
        <v>11010</v>
      </c>
      <c r="G177" s="5" t="s">
        <v>11</v>
      </c>
    </row>
    <row r="178" spans="1:7" ht="15.75">
      <c r="A178" s="4">
        <v>38810</v>
      </c>
      <c r="B178" s="5" t="s">
        <v>8</v>
      </c>
      <c r="C178" s="5" t="s">
        <v>19</v>
      </c>
      <c r="D178" s="5" t="s">
        <v>20</v>
      </c>
      <c r="E178" s="5" t="str">
        <f t="shared" si="2"/>
        <v>Walker, Barbara</v>
      </c>
      <c r="F178" s="6">
        <v>890</v>
      </c>
      <c r="G178" s="5" t="s">
        <v>21</v>
      </c>
    </row>
    <row r="179" spans="1:7" ht="15.75">
      <c r="A179" s="4">
        <v>38813</v>
      </c>
      <c r="B179" s="5" t="s">
        <v>15</v>
      </c>
      <c r="C179" s="5" t="s">
        <v>16</v>
      </c>
      <c r="D179" s="5" t="s">
        <v>17</v>
      </c>
      <c r="E179" s="5" t="str">
        <f t="shared" si="2"/>
        <v>Roberts, William</v>
      </c>
      <c r="F179" s="6">
        <v>3100</v>
      </c>
      <c r="G179" s="5" t="s">
        <v>18</v>
      </c>
    </row>
    <row r="180" spans="1:7" ht="15.75">
      <c r="A180" s="4">
        <v>38814</v>
      </c>
      <c r="B180" s="5" t="s">
        <v>12</v>
      </c>
      <c r="C180" s="5" t="s">
        <v>16</v>
      </c>
      <c r="D180" s="5" t="s">
        <v>17</v>
      </c>
      <c r="E180" s="5" t="str">
        <f t="shared" si="2"/>
        <v>Roberts, William</v>
      </c>
      <c r="F180" s="6">
        <v>3210</v>
      </c>
      <c r="G180" s="5" t="s">
        <v>18</v>
      </c>
    </row>
    <row r="181" spans="1:7" ht="15.75">
      <c r="A181" s="4">
        <v>38815</v>
      </c>
      <c r="B181" s="5" t="s">
        <v>8</v>
      </c>
      <c r="C181" s="5" t="s">
        <v>22</v>
      </c>
      <c r="D181" s="5" t="s">
        <v>23</v>
      </c>
      <c r="E181" s="5" t="str">
        <f t="shared" si="2"/>
        <v>Jones, Susan</v>
      </c>
      <c r="F181" s="6">
        <v>990</v>
      </c>
      <c r="G181" s="5" t="s">
        <v>21</v>
      </c>
    </row>
    <row r="182" spans="1:7" ht="15.75">
      <c r="A182" s="4">
        <v>38841</v>
      </c>
      <c r="B182" s="5" t="s">
        <v>8</v>
      </c>
      <c r="C182" s="5" t="s">
        <v>19</v>
      </c>
      <c r="D182" s="5" t="s">
        <v>20</v>
      </c>
      <c r="E182" s="5" t="str">
        <f t="shared" si="2"/>
        <v>Walker, Barbara</v>
      </c>
      <c r="F182" s="6">
        <v>2540</v>
      </c>
      <c r="G182" s="5" t="s">
        <v>21</v>
      </c>
    </row>
    <row r="183" spans="1:7" ht="15.75">
      <c r="A183" s="4">
        <v>38842</v>
      </c>
      <c r="B183" s="5" t="s">
        <v>15</v>
      </c>
      <c r="C183" s="5" t="s">
        <v>13</v>
      </c>
      <c r="D183" s="5" t="s">
        <v>14</v>
      </c>
      <c r="E183" s="5" t="str">
        <f t="shared" si="2"/>
        <v>Markus, Regina</v>
      </c>
      <c r="F183" s="6">
        <v>6290</v>
      </c>
      <c r="G183" s="5" t="s">
        <v>11</v>
      </c>
    </row>
    <row r="184" spans="1:7" ht="15.75">
      <c r="A184" s="4">
        <v>38843</v>
      </c>
      <c r="B184" s="5" t="s">
        <v>12</v>
      </c>
      <c r="C184" s="5" t="s">
        <v>13</v>
      </c>
      <c r="D184" s="5" t="s">
        <v>14</v>
      </c>
      <c r="E184" s="5" t="str">
        <f t="shared" si="2"/>
        <v>Markus, Regina</v>
      </c>
      <c r="F184" s="6">
        <v>7220</v>
      </c>
      <c r="G184" s="5" t="s">
        <v>11</v>
      </c>
    </row>
    <row r="185" spans="1:7" ht="15.75">
      <c r="A185" s="4">
        <v>38843</v>
      </c>
      <c r="B185" s="5" t="s">
        <v>8</v>
      </c>
      <c r="C185" s="5" t="s">
        <v>19</v>
      </c>
      <c r="D185" s="5" t="s">
        <v>20</v>
      </c>
      <c r="E185" s="5" t="str">
        <f t="shared" si="2"/>
        <v>Walker, Barbara</v>
      </c>
      <c r="F185" s="6">
        <v>980</v>
      </c>
      <c r="G185" s="5" t="s">
        <v>21</v>
      </c>
    </row>
    <row r="186" spans="1:7" ht="15.75">
      <c r="A186" s="4">
        <v>38843</v>
      </c>
      <c r="B186" s="5" t="s">
        <v>8</v>
      </c>
      <c r="C186" s="5" t="s">
        <v>22</v>
      </c>
      <c r="D186" s="5" t="s">
        <v>23</v>
      </c>
      <c r="E186" s="5" t="str">
        <f t="shared" si="2"/>
        <v>Jones, Susan</v>
      </c>
      <c r="F186" s="6">
        <v>6400</v>
      </c>
      <c r="G186" s="5" t="s">
        <v>21</v>
      </c>
    </row>
    <row r="187" spans="1:7" ht="15.75">
      <c r="A187" s="4">
        <v>38847</v>
      </c>
      <c r="B187" s="5" t="s">
        <v>15</v>
      </c>
      <c r="C187" s="5" t="s">
        <v>19</v>
      </c>
      <c r="D187" s="5" t="s">
        <v>20</v>
      </c>
      <c r="E187" s="5" t="str">
        <f t="shared" si="2"/>
        <v>Walker, Barbara</v>
      </c>
      <c r="F187" s="6">
        <v>3330</v>
      </c>
      <c r="G187" s="5" t="s">
        <v>21</v>
      </c>
    </row>
    <row r="188" spans="1:7" ht="15.75">
      <c r="A188" s="4">
        <v>38847</v>
      </c>
      <c r="B188" s="5" t="s">
        <v>12</v>
      </c>
      <c r="C188" s="5" t="s">
        <v>24</v>
      </c>
      <c r="D188" s="5" t="s">
        <v>25</v>
      </c>
      <c r="E188" s="5" t="str">
        <f t="shared" si="2"/>
        <v>Johnson, Nathan</v>
      </c>
      <c r="F188" s="6">
        <v>4190</v>
      </c>
      <c r="G188" s="5" t="s">
        <v>18</v>
      </c>
    </row>
    <row r="189" spans="1:7" ht="15.75">
      <c r="A189" s="4">
        <v>38849</v>
      </c>
      <c r="B189" s="5" t="s">
        <v>12</v>
      </c>
      <c r="C189" s="5" t="s">
        <v>9</v>
      </c>
      <c r="D189" s="5" t="s">
        <v>10</v>
      </c>
      <c r="E189" s="5" t="str">
        <f t="shared" si="2"/>
        <v>Feldman, Kelly</v>
      </c>
      <c r="F189" s="6">
        <v>620</v>
      </c>
      <c r="G189" s="5" t="s">
        <v>11</v>
      </c>
    </row>
    <row r="190" spans="1:7" ht="15.75">
      <c r="A190" s="4">
        <v>38849</v>
      </c>
      <c r="B190" s="5" t="s">
        <v>15</v>
      </c>
      <c r="C190" s="5" t="s">
        <v>13</v>
      </c>
      <c r="D190" s="5" t="s">
        <v>14</v>
      </c>
      <c r="E190" s="5" t="str">
        <f t="shared" si="2"/>
        <v>Markus, Regina</v>
      </c>
      <c r="F190" s="6">
        <v>7230</v>
      </c>
      <c r="G190" s="5" t="s">
        <v>11</v>
      </c>
    </row>
    <row r="191" spans="1:7" ht="15.75">
      <c r="A191" s="4">
        <v>38881</v>
      </c>
      <c r="B191" s="5" t="s">
        <v>8</v>
      </c>
      <c r="C191" s="5" t="s">
        <v>22</v>
      </c>
      <c r="D191" s="5" t="s">
        <v>23</v>
      </c>
      <c r="E191" s="5" t="str">
        <f t="shared" si="2"/>
        <v>Jones, Susan</v>
      </c>
      <c r="F191" s="6">
        <v>6310</v>
      </c>
      <c r="G191" s="5" t="s">
        <v>21</v>
      </c>
    </row>
    <row r="192" spans="1:7" ht="15.75">
      <c r="A192" s="4">
        <v>38881</v>
      </c>
      <c r="B192" s="5" t="s">
        <v>8</v>
      </c>
      <c r="C192" s="5" t="s">
        <v>19</v>
      </c>
      <c r="D192" s="5" t="s">
        <v>20</v>
      </c>
      <c r="E192" s="5" t="str">
        <f t="shared" si="2"/>
        <v>Walker, Barbara</v>
      </c>
      <c r="F192" s="6">
        <v>7230</v>
      </c>
      <c r="G192" s="5" t="s">
        <v>21</v>
      </c>
    </row>
    <row r="193" spans="1:7" ht="15.75">
      <c r="A193" s="4">
        <v>38892</v>
      </c>
      <c r="B193" s="5" t="s">
        <v>15</v>
      </c>
      <c r="C193" s="5" t="s">
        <v>24</v>
      </c>
      <c r="D193" s="5" t="s">
        <v>25</v>
      </c>
      <c r="E193" s="5" t="str">
        <f t="shared" si="2"/>
        <v>Johnson, Nathan</v>
      </c>
      <c r="F193" s="6">
        <v>9090</v>
      </c>
      <c r="G193" s="5" t="s">
        <v>18</v>
      </c>
    </row>
    <row r="194" spans="1:7" ht="15.75">
      <c r="A194" s="4">
        <v>39087</v>
      </c>
      <c r="B194" s="5" t="s">
        <v>8</v>
      </c>
      <c r="C194" s="5" t="s">
        <v>9</v>
      </c>
      <c r="D194" s="5" t="s">
        <v>10</v>
      </c>
      <c r="E194" s="5" t="str">
        <f t="shared" si="2"/>
        <v>Feldman, Kelly</v>
      </c>
      <c r="F194" s="6">
        <v>500</v>
      </c>
      <c r="G194" s="5" t="s">
        <v>11</v>
      </c>
    </row>
    <row r="195" spans="1:7" ht="15.75">
      <c r="A195" s="4">
        <v>39088</v>
      </c>
      <c r="B195" s="5" t="s">
        <v>12</v>
      </c>
      <c r="C195" s="5" t="s">
        <v>13</v>
      </c>
      <c r="D195" s="5" t="s">
        <v>14</v>
      </c>
      <c r="E195" s="5" t="str">
        <f t="shared" ref="E195:E239" si="3">CONCATENATE(D195,", ",C195)</f>
        <v>Markus, Regina</v>
      </c>
      <c r="F195" s="6">
        <v>1000</v>
      </c>
      <c r="G195" s="5" t="s">
        <v>11</v>
      </c>
    </row>
    <row r="196" spans="1:7" ht="15.75">
      <c r="A196" s="4">
        <v>39090</v>
      </c>
      <c r="B196" s="5" t="s">
        <v>15</v>
      </c>
      <c r="C196" s="5" t="s">
        <v>16</v>
      </c>
      <c r="D196" s="5" t="s">
        <v>17</v>
      </c>
      <c r="E196" s="5" t="str">
        <f t="shared" si="3"/>
        <v>Roberts, William</v>
      </c>
      <c r="F196" s="6">
        <v>6300</v>
      </c>
      <c r="G196" s="5" t="s">
        <v>18</v>
      </c>
    </row>
    <row r="197" spans="1:7" ht="15.75">
      <c r="A197" s="4">
        <v>39093</v>
      </c>
      <c r="B197" s="5" t="s">
        <v>8</v>
      </c>
      <c r="C197" s="5" t="s">
        <v>19</v>
      </c>
      <c r="D197" s="5" t="s">
        <v>20</v>
      </c>
      <c r="E197" s="5" t="str">
        <f t="shared" si="3"/>
        <v>Walker, Barbara</v>
      </c>
      <c r="F197" s="6">
        <v>6800</v>
      </c>
      <c r="G197" s="5" t="s">
        <v>21</v>
      </c>
    </row>
    <row r="198" spans="1:7" ht="15.75">
      <c r="A198" s="4">
        <v>39094</v>
      </c>
      <c r="B198" s="5" t="s">
        <v>15</v>
      </c>
      <c r="C198" s="5" t="s">
        <v>9</v>
      </c>
      <c r="D198" s="5" t="s">
        <v>10</v>
      </c>
      <c r="E198" s="5" t="str">
        <f t="shared" si="3"/>
        <v>Feldman, Kelly</v>
      </c>
      <c r="F198" s="6">
        <v>3400</v>
      </c>
      <c r="G198" s="5" t="s">
        <v>11</v>
      </c>
    </row>
    <row r="199" spans="1:7" ht="15.75">
      <c r="A199" s="4">
        <v>39094</v>
      </c>
      <c r="B199" s="5" t="s">
        <v>15</v>
      </c>
      <c r="C199" s="5" t="s">
        <v>9</v>
      </c>
      <c r="D199" s="5" t="s">
        <v>10</v>
      </c>
      <c r="E199" s="5" t="str">
        <f t="shared" si="3"/>
        <v>Feldman, Kelly</v>
      </c>
      <c r="F199" s="6">
        <v>7400</v>
      </c>
      <c r="G199" s="5" t="s">
        <v>11</v>
      </c>
    </row>
    <row r="200" spans="1:7" ht="15.75">
      <c r="A200" s="4">
        <v>39094</v>
      </c>
      <c r="B200" s="5" t="s">
        <v>12</v>
      </c>
      <c r="C200" s="5" t="s">
        <v>13</v>
      </c>
      <c r="D200" s="5" t="s">
        <v>14</v>
      </c>
      <c r="E200" s="5" t="str">
        <f t="shared" si="3"/>
        <v>Markus, Regina</v>
      </c>
      <c r="F200" s="6">
        <v>8930</v>
      </c>
      <c r="G200" s="5" t="s">
        <v>11</v>
      </c>
    </row>
    <row r="201" spans="1:7" ht="15.75">
      <c r="A201" s="4">
        <v>39114</v>
      </c>
      <c r="B201" s="5" t="s">
        <v>12</v>
      </c>
      <c r="C201" s="5" t="s">
        <v>16</v>
      </c>
      <c r="D201" s="5" t="s">
        <v>17</v>
      </c>
      <c r="E201" s="5" t="str">
        <f t="shared" si="3"/>
        <v>Roberts, William</v>
      </c>
      <c r="F201" s="6">
        <v>700</v>
      </c>
      <c r="G201" s="5" t="s">
        <v>18</v>
      </c>
    </row>
    <row r="202" spans="1:7" ht="15.75">
      <c r="A202" s="4">
        <v>39116</v>
      </c>
      <c r="B202" s="5" t="s">
        <v>12</v>
      </c>
      <c r="C202" s="5" t="s">
        <v>19</v>
      </c>
      <c r="D202" s="5" t="s">
        <v>20</v>
      </c>
      <c r="E202" s="5" t="str">
        <f t="shared" si="3"/>
        <v>Walker, Barbara</v>
      </c>
      <c r="F202" s="6">
        <v>3200</v>
      </c>
      <c r="G202" s="5" t="s">
        <v>21</v>
      </c>
    </row>
    <row r="203" spans="1:7" ht="15.75">
      <c r="A203" s="4">
        <v>39120</v>
      </c>
      <c r="B203" s="5" t="s">
        <v>15</v>
      </c>
      <c r="C203" s="5" t="s">
        <v>22</v>
      </c>
      <c r="D203" s="5" t="s">
        <v>23</v>
      </c>
      <c r="E203" s="5" t="str">
        <f t="shared" si="3"/>
        <v>Jones, Susan</v>
      </c>
      <c r="F203" s="6">
        <v>3970</v>
      </c>
      <c r="G203" s="5" t="s">
        <v>21</v>
      </c>
    </row>
    <row r="204" spans="1:7" ht="15.75">
      <c r="A204" s="4">
        <v>39121</v>
      </c>
      <c r="B204" s="5" t="s">
        <v>8</v>
      </c>
      <c r="C204" s="5" t="s">
        <v>19</v>
      </c>
      <c r="D204" s="5" t="s">
        <v>20</v>
      </c>
      <c r="E204" s="5" t="str">
        <f t="shared" si="3"/>
        <v>Walker, Barbara</v>
      </c>
      <c r="F204" s="6">
        <v>6390</v>
      </c>
      <c r="G204" s="5" t="s">
        <v>21</v>
      </c>
    </row>
    <row r="205" spans="1:7" ht="15.75">
      <c r="A205" s="4">
        <v>39122</v>
      </c>
      <c r="B205" s="5" t="s">
        <v>8</v>
      </c>
      <c r="C205" s="5" t="s">
        <v>24</v>
      </c>
      <c r="D205" s="5" t="s">
        <v>25</v>
      </c>
      <c r="E205" s="5" t="str">
        <f t="shared" si="3"/>
        <v>Johnson, Nathan</v>
      </c>
      <c r="F205" s="6">
        <v>1560</v>
      </c>
      <c r="G205" s="5" t="s">
        <v>18</v>
      </c>
    </row>
    <row r="206" spans="1:7" ht="15.75">
      <c r="A206" s="4">
        <v>39122</v>
      </c>
      <c r="B206" s="5" t="s">
        <v>8</v>
      </c>
      <c r="C206" s="5" t="s">
        <v>13</v>
      </c>
      <c r="D206" s="5" t="s">
        <v>14</v>
      </c>
      <c r="E206" s="5" t="str">
        <f t="shared" si="3"/>
        <v>Markus, Regina</v>
      </c>
      <c r="F206" s="6">
        <v>7520</v>
      </c>
      <c r="G206" s="5" t="s">
        <v>11</v>
      </c>
    </row>
    <row r="207" spans="1:7" ht="15.75">
      <c r="A207" s="4">
        <v>39123</v>
      </c>
      <c r="B207" s="5" t="s">
        <v>12</v>
      </c>
      <c r="C207" s="5" t="s">
        <v>22</v>
      </c>
      <c r="D207" s="5" t="s">
        <v>23</v>
      </c>
      <c r="E207" s="5" t="str">
        <f t="shared" si="3"/>
        <v>Jones, Susan</v>
      </c>
      <c r="F207" s="6">
        <v>6180</v>
      </c>
      <c r="G207" s="5" t="s">
        <v>21</v>
      </c>
    </row>
    <row r="208" spans="1:7" ht="15.75">
      <c r="A208" s="4">
        <v>39124</v>
      </c>
      <c r="B208" s="5" t="s">
        <v>12</v>
      </c>
      <c r="C208" s="5" t="s">
        <v>9</v>
      </c>
      <c r="D208" s="5" t="s">
        <v>10</v>
      </c>
      <c r="E208" s="5" t="str">
        <f t="shared" si="3"/>
        <v>Feldman, Kelly</v>
      </c>
      <c r="F208" s="6">
        <v>1460</v>
      </c>
      <c r="G208" s="5" t="s">
        <v>11</v>
      </c>
    </row>
    <row r="209" spans="1:7" ht="15.75">
      <c r="A209" s="4">
        <v>39129</v>
      </c>
      <c r="B209" s="5" t="s">
        <v>15</v>
      </c>
      <c r="C209" s="5" t="s">
        <v>16</v>
      </c>
      <c r="D209" s="5" t="s">
        <v>17</v>
      </c>
      <c r="E209" s="5" t="str">
        <f t="shared" si="3"/>
        <v>Roberts, William</v>
      </c>
      <c r="F209" s="6">
        <v>430</v>
      </c>
      <c r="G209" s="5" t="s">
        <v>18</v>
      </c>
    </row>
    <row r="210" spans="1:7" ht="15.75">
      <c r="A210" s="4">
        <v>39142</v>
      </c>
      <c r="B210" s="5" t="s">
        <v>15</v>
      </c>
      <c r="C210" s="5" t="s">
        <v>19</v>
      </c>
      <c r="D210" s="5" t="s">
        <v>20</v>
      </c>
      <c r="E210" s="5" t="str">
        <f t="shared" si="3"/>
        <v>Walker, Barbara</v>
      </c>
      <c r="F210" s="6">
        <v>4510</v>
      </c>
      <c r="G210" s="5" t="s">
        <v>21</v>
      </c>
    </row>
    <row r="211" spans="1:7" ht="15.75">
      <c r="A211" s="4">
        <v>39144</v>
      </c>
      <c r="B211" s="5" t="s">
        <v>8</v>
      </c>
      <c r="C211" s="5" t="s">
        <v>13</v>
      </c>
      <c r="D211" s="5" t="s">
        <v>14</v>
      </c>
      <c r="E211" s="5" t="str">
        <f t="shared" si="3"/>
        <v>Markus, Regina</v>
      </c>
      <c r="F211" s="6">
        <v>1480</v>
      </c>
      <c r="G211" s="5" t="s">
        <v>11</v>
      </c>
    </row>
    <row r="212" spans="1:7" ht="15.75">
      <c r="A212" s="4">
        <v>39144</v>
      </c>
      <c r="B212" s="5" t="s">
        <v>12</v>
      </c>
      <c r="C212" s="5" t="s">
        <v>19</v>
      </c>
      <c r="D212" s="5" t="s">
        <v>20</v>
      </c>
      <c r="E212" s="5" t="str">
        <f t="shared" si="3"/>
        <v>Walker, Barbara</v>
      </c>
      <c r="F212" s="6">
        <v>7380</v>
      </c>
      <c r="G212" s="5" t="s">
        <v>21</v>
      </c>
    </row>
    <row r="213" spans="1:7" ht="15.75">
      <c r="A213" s="4">
        <v>39147</v>
      </c>
      <c r="B213" s="5" t="s">
        <v>15</v>
      </c>
      <c r="C213" s="5" t="s">
        <v>24</v>
      </c>
      <c r="D213" s="5" t="s">
        <v>25</v>
      </c>
      <c r="E213" s="5" t="str">
        <f t="shared" si="3"/>
        <v>Johnson, Nathan</v>
      </c>
      <c r="F213" s="6">
        <v>900</v>
      </c>
      <c r="G213" s="5" t="s">
        <v>18</v>
      </c>
    </row>
    <row r="214" spans="1:7" ht="15.75">
      <c r="A214" s="4">
        <v>39147</v>
      </c>
      <c r="B214" s="5" t="s">
        <v>12</v>
      </c>
      <c r="C214" s="5" t="s">
        <v>9</v>
      </c>
      <c r="D214" s="5" t="s">
        <v>10</v>
      </c>
      <c r="E214" s="5" t="str">
        <f t="shared" si="3"/>
        <v>Feldman, Kelly</v>
      </c>
      <c r="F214" s="6">
        <v>1530</v>
      </c>
      <c r="G214" s="5" t="s">
        <v>11</v>
      </c>
    </row>
    <row r="215" spans="1:7" ht="15.75">
      <c r="A215" s="4">
        <v>39148</v>
      </c>
      <c r="B215" s="5" t="s">
        <v>8</v>
      </c>
      <c r="C215" s="5" t="s">
        <v>22</v>
      </c>
      <c r="D215" s="5" t="s">
        <v>23</v>
      </c>
      <c r="E215" s="5" t="str">
        <f t="shared" si="3"/>
        <v>Jones, Susan</v>
      </c>
      <c r="F215" s="6">
        <v>2300</v>
      </c>
      <c r="G215" s="5" t="s">
        <v>21</v>
      </c>
    </row>
    <row r="216" spans="1:7" ht="15.75">
      <c r="A216" s="4">
        <v>39149</v>
      </c>
      <c r="B216" s="5" t="s">
        <v>15</v>
      </c>
      <c r="C216" s="5" t="s">
        <v>19</v>
      </c>
      <c r="D216" s="5" t="s">
        <v>20</v>
      </c>
      <c r="E216" s="5" t="str">
        <f t="shared" si="3"/>
        <v>Walker, Barbara</v>
      </c>
      <c r="F216" s="6">
        <v>5390</v>
      </c>
      <c r="G216" s="5" t="s">
        <v>21</v>
      </c>
    </row>
    <row r="217" spans="1:7" ht="15.75">
      <c r="A217" s="4">
        <v>39173</v>
      </c>
      <c r="B217" s="5" t="s">
        <v>15</v>
      </c>
      <c r="C217" s="5" t="s">
        <v>24</v>
      </c>
      <c r="D217" s="5" t="s">
        <v>25</v>
      </c>
      <c r="E217" s="5" t="str">
        <f t="shared" si="3"/>
        <v>Johnson, Nathan</v>
      </c>
      <c r="F217" s="6">
        <v>5310</v>
      </c>
      <c r="G217" s="5" t="s">
        <v>18</v>
      </c>
    </row>
    <row r="218" spans="1:7" ht="15.75">
      <c r="A218" s="4">
        <v>39175</v>
      </c>
      <c r="B218" s="5" t="s">
        <v>8</v>
      </c>
      <c r="C218" s="5" t="s">
        <v>22</v>
      </c>
      <c r="D218" s="5" t="s">
        <v>23</v>
      </c>
      <c r="E218" s="5" t="str">
        <f t="shared" si="3"/>
        <v>Jones, Susan</v>
      </c>
      <c r="F218" s="6">
        <v>7420</v>
      </c>
      <c r="G218" s="5" t="s">
        <v>21</v>
      </c>
    </row>
    <row r="219" spans="1:7" ht="15.75">
      <c r="A219" s="4">
        <v>39175</v>
      </c>
      <c r="B219" s="5" t="s">
        <v>15</v>
      </c>
      <c r="C219" s="5" t="s">
        <v>9</v>
      </c>
      <c r="D219" s="5" t="s">
        <v>10</v>
      </c>
      <c r="E219" s="5" t="str">
        <f t="shared" si="3"/>
        <v>Feldman, Kelly</v>
      </c>
      <c r="F219" s="6">
        <v>10100</v>
      </c>
      <c r="G219" s="5" t="s">
        <v>11</v>
      </c>
    </row>
    <row r="220" spans="1:7" ht="15.75">
      <c r="A220" s="4">
        <v>39176</v>
      </c>
      <c r="B220" s="5" t="s">
        <v>8</v>
      </c>
      <c r="C220" s="5" t="s">
        <v>19</v>
      </c>
      <c r="D220" s="5" t="s">
        <v>20</v>
      </c>
      <c r="E220" s="5" t="str">
        <f t="shared" si="3"/>
        <v>Walker, Barbara</v>
      </c>
      <c r="F220" s="6">
        <v>6310</v>
      </c>
      <c r="G220" s="5" t="s">
        <v>21</v>
      </c>
    </row>
    <row r="221" spans="1:7" ht="15.75">
      <c r="A221" s="4">
        <v>39178</v>
      </c>
      <c r="B221" s="5" t="s">
        <v>15</v>
      </c>
      <c r="C221" s="5" t="s">
        <v>16</v>
      </c>
      <c r="D221" s="5" t="s">
        <v>17</v>
      </c>
      <c r="E221" s="5" t="str">
        <f t="shared" si="3"/>
        <v>Roberts, William</v>
      </c>
      <c r="F221" s="6">
        <v>5300</v>
      </c>
      <c r="G221" s="5" t="s">
        <v>18</v>
      </c>
    </row>
    <row r="222" spans="1:7" ht="15.75">
      <c r="A222" s="4">
        <v>39180</v>
      </c>
      <c r="B222" s="5" t="s">
        <v>12</v>
      </c>
      <c r="C222" s="5" t="s">
        <v>16</v>
      </c>
      <c r="D222" s="5" t="s">
        <v>17</v>
      </c>
      <c r="E222" s="5" t="str">
        <f t="shared" si="3"/>
        <v>Roberts, William</v>
      </c>
      <c r="F222" s="6">
        <v>3600</v>
      </c>
      <c r="G222" s="5" t="s">
        <v>18</v>
      </c>
    </row>
    <row r="223" spans="1:7" ht="15.75">
      <c r="A223" s="4">
        <v>39180</v>
      </c>
      <c r="B223" s="5" t="s">
        <v>8</v>
      </c>
      <c r="C223" s="5" t="s">
        <v>22</v>
      </c>
      <c r="D223" s="5" t="s">
        <v>23</v>
      </c>
      <c r="E223" s="5" t="str">
        <f t="shared" si="3"/>
        <v>Jones, Susan</v>
      </c>
      <c r="F223" s="6">
        <v>990</v>
      </c>
      <c r="G223" s="5" t="s">
        <v>21</v>
      </c>
    </row>
    <row r="224" spans="1:7" ht="15.75">
      <c r="A224" s="4">
        <v>39203</v>
      </c>
      <c r="B224" s="5" t="s">
        <v>15</v>
      </c>
      <c r="C224" s="5" t="s">
        <v>13</v>
      </c>
      <c r="D224" s="5" t="s">
        <v>14</v>
      </c>
      <c r="E224" s="5" t="str">
        <f t="shared" si="3"/>
        <v>Markus, Regina</v>
      </c>
      <c r="F224" s="6">
        <v>5610</v>
      </c>
      <c r="G224" s="5" t="s">
        <v>11</v>
      </c>
    </row>
    <row r="225" spans="1:7" ht="15.75">
      <c r="A225" s="4">
        <v>39208</v>
      </c>
      <c r="B225" s="5" t="s">
        <v>12</v>
      </c>
      <c r="C225" s="5" t="s">
        <v>13</v>
      </c>
      <c r="D225" s="5" t="s">
        <v>14</v>
      </c>
      <c r="E225" s="5" t="str">
        <f t="shared" si="3"/>
        <v>Markus, Regina</v>
      </c>
      <c r="F225" s="6">
        <v>4320</v>
      </c>
      <c r="G225" s="5" t="s">
        <v>11</v>
      </c>
    </row>
    <row r="226" spans="1:7" ht="15.75">
      <c r="A226" s="4">
        <v>39208</v>
      </c>
      <c r="B226" s="5" t="s">
        <v>8</v>
      </c>
      <c r="C226" s="5" t="s">
        <v>19</v>
      </c>
      <c r="D226" s="5" t="s">
        <v>20</v>
      </c>
      <c r="E226" s="5" t="str">
        <f t="shared" si="3"/>
        <v>Walker, Barbara</v>
      </c>
      <c r="F226" s="6">
        <v>440</v>
      </c>
      <c r="G226" s="5" t="s">
        <v>21</v>
      </c>
    </row>
    <row r="227" spans="1:7" ht="15.75">
      <c r="A227" s="4">
        <v>39209</v>
      </c>
      <c r="B227" s="5" t="s">
        <v>8</v>
      </c>
      <c r="C227" s="5" t="s">
        <v>22</v>
      </c>
      <c r="D227" s="5" t="s">
        <v>23</v>
      </c>
      <c r="E227" s="5" t="str">
        <f t="shared" si="3"/>
        <v>Jones, Susan</v>
      </c>
      <c r="F227" s="6">
        <v>6400</v>
      </c>
      <c r="G227" s="5" t="s">
        <v>21</v>
      </c>
    </row>
    <row r="228" spans="1:7" ht="15.75">
      <c r="A228" s="4">
        <v>39210</v>
      </c>
      <c r="B228" s="5" t="s">
        <v>15</v>
      </c>
      <c r="C228" s="5" t="s">
        <v>19</v>
      </c>
      <c r="D228" s="5" t="s">
        <v>20</v>
      </c>
      <c r="E228" s="5" t="str">
        <f t="shared" si="3"/>
        <v>Walker, Barbara</v>
      </c>
      <c r="F228" s="6">
        <v>3530</v>
      </c>
      <c r="G228" s="5" t="s">
        <v>21</v>
      </c>
    </row>
    <row r="229" spans="1:7" ht="15.75">
      <c r="A229" s="4">
        <v>39211</v>
      </c>
      <c r="B229" s="5" t="s">
        <v>12</v>
      </c>
      <c r="C229" s="5" t="s">
        <v>24</v>
      </c>
      <c r="D229" s="5" t="s">
        <v>25</v>
      </c>
      <c r="E229" s="5" t="str">
        <f t="shared" si="3"/>
        <v>Johnson, Nathan</v>
      </c>
      <c r="F229" s="6">
        <v>6310</v>
      </c>
      <c r="G229" s="5" t="s">
        <v>18</v>
      </c>
    </row>
    <row r="230" spans="1:7" ht="15.75">
      <c r="A230" s="4">
        <v>39213</v>
      </c>
      <c r="B230" s="5" t="s">
        <v>8</v>
      </c>
      <c r="C230" s="5" t="s">
        <v>9</v>
      </c>
      <c r="D230" s="5" t="s">
        <v>10</v>
      </c>
      <c r="E230" s="5" t="str">
        <f t="shared" si="3"/>
        <v>Feldman, Kelly</v>
      </c>
      <c r="F230" s="6">
        <v>2520</v>
      </c>
      <c r="G230" s="5" t="s">
        <v>11</v>
      </c>
    </row>
    <row r="231" spans="1:7" ht="15.75">
      <c r="A231" s="4">
        <v>39214</v>
      </c>
      <c r="B231" s="5" t="s">
        <v>12</v>
      </c>
      <c r="C231" s="5" t="s">
        <v>9</v>
      </c>
      <c r="D231" s="5" t="s">
        <v>10</v>
      </c>
      <c r="E231" s="5" t="str">
        <f t="shared" si="3"/>
        <v>Feldman, Kelly</v>
      </c>
      <c r="F231" s="6">
        <v>620</v>
      </c>
      <c r="G231" s="5" t="s">
        <v>11</v>
      </c>
    </row>
    <row r="232" spans="1:7" ht="15.75">
      <c r="A232" s="4">
        <v>39246</v>
      </c>
      <c r="B232" s="5" t="s">
        <v>8</v>
      </c>
      <c r="C232" s="5" t="s">
        <v>22</v>
      </c>
      <c r="D232" s="5" t="s">
        <v>23</v>
      </c>
      <c r="E232" s="5" t="str">
        <f t="shared" si="3"/>
        <v>Jones, Susan</v>
      </c>
      <c r="F232" s="6">
        <v>6320</v>
      </c>
      <c r="G232" s="5" t="s">
        <v>21</v>
      </c>
    </row>
    <row r="233" spans="1:7" ht="15.75">
      <c r="A233" s="4">
        <v>39248</v>
      </c>
      <c r="B233" s="5" t="s">
        <v>8</v>
      </c>
      <c r="C233" s="5" t="s">
        <v>19</v>
      </c>
      <c r="D233" s="5" t="s">
        <v>20</v>
      </c>
      <c r="E233" s="5" t="str">
        <f t="shared" si="3"/>
        <v>Walker, Barbara</v>
      </c>
      <c r="F233" s="6">
        <v>3140</v>
      </c>
      <c r="G233" s="5" t="s">
        <v>21</v>
      </c>
    </row>
    <row r="234" spans="1:7" ht="15.75">
      <c r="A234" s="4">
        <v>39250</v>
      </c>
      <c r="B234" s="5" t="s">
        <v>15</v>
      </c>
      <c r="C234" s="5" t="s">
        <v>24</v>
      </c>
      <c r="D234" s="5" t="s">
        <v>25</v>
      </c>
      <c r="E234" s="5" t="str">
        <f t="shared" si="3"/>
        <v>Johnson, Nathan</v>
      </c>
      <c r="F234" s="6">
        <v>220</v>
      </c>
      <c r="G234" s="5" t="s">
        <v>18</v>
      </c>
    </row>
    <row r="235" spans="1:7" ht="15.75">
      <c r="A235" s="4">
        <v>39251</v>
      </c>
      <c r="B235" s="5" t="s">
        <v>8</v>
      </c>
      <c r="C235" s="5" t="s">
        <v>22</v>
      </c>
      <c r="D235" s="5" t="s">
        <v>23</v>
      </c>
      <c r="E235" s="5" t="str">
        <f t="shared" si="3"/>
        <v>Jones, Susan</v>
      </c>
      <c r="F235" s="6">
        <v>2300</v>
      </c>
      <c r="G235" s="5" t="s">
        <v>21</v>
      </c>
    </row>
    <row r="236" spans="1:7" ht="15.75">
      <c r="A236" s="4">
        <v>39256</v>
      </c>
      <c r="B236" s="5" t="s">
        <v>15</v>
      </c>
      <c r="C236" s="5" t="s">
        <v>19</v>
      </c>
      <c r="D236" s="5" t="s">
        <v>20</v>
      </c>
      <c r="E236" s="5" t="str">
        <f t="shared" si="3"/>
        <v>Walker, Barbara</v>
      </c>
      <c r="F236" s="6">
        <v>7420</v>
      </c>
      <c r="G236" s="5" t="s">
        <v>21</v>
      </c>
    </row>
    <row r="237" spans="1:7" ht="15.75">
      <c r="A237" s="4">
        <v>39257</v>
      </c>
      <c r="B237" s="5" t="s">
        <v>12</v>
      </c>
      <c r="C237" s="5" t="s">
        <v>19</v>
      </c>
      <c r="D237" s="5" t="s">
        <v>20</v>
      </c>
      <c r="E237" s="5" t="str">
        <f t="shared" si="3"/>
        <v>Walker, Barbara</v>
      </c>
      <c r="F237" s="6">
        <v>3820</v>
      </c>
      <c r="G237" s="5" t="s">
        <v>21</v>
      </c>
    </row>
    <row r="238" spans="1:7" ht="15.75">
      <c r="A238" s="4">
        <v>39258</v>
      </c>
      <c r="B238" s="5" t="s">
        <v>15</v>
      </c>
      <c r="C238" s="5" t="s">
        <v>24</v>
      </c>
      <c r="D238" s="5" t="s">
        <v>25</v>
      </c>
      <c r="E238" s="5" t="str">
        <f t="shared" si="3"/>
        <v>Johnson, Nathan</v>
      </c>
      <c r="F238" s="6">
        <v>9990</v>
      </c>
      <c r="G238" s="5" t="s">
        <v>18</v>
      </c>
    </row>
    <row r="239" spans="1:7" ht="15.75">
      <c r="A239" s="4">
        <v>39262</v>
      </c>
      <c r="B239" s="5" t="s">
        <v>8</v>
      </c>
      <c r="C239" s="5" t="s">
        <v>22</v>
      </c>
      <c r="D239" s="5" t="s">
        <v>23</v>
      </c>
      <c r="E239" s="5" t="str">
        <f t="shared" si="3"/>
        <v>Jones, Susan</v>
      </c>
      <c r="F239" s="6">
        <v>1290</v>
      </c>
      <c r="G239" s="5" t="s">
        <v>21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289"/>
  <sheetViews>
    <sheetView topLeftCell="A2" workbookViewId="0">
      <selection activeCell="B7" sqref="B7"/>
    </sheetView>
  </sheetViews>
  <sheetFormatPr defaultRowHeight="15"/>
  <cols>
    <col min="1" max="1" width="14.140625" style="8" bestFit="1" customWidth="1"/>
    <col min="2" max="2" width="31.85546875" style="8" bestFit="1" customWidth="1"/>
    <col min="3" max="3" width="10.140625" style="8" bestFit="1" customWidth="1"/>
    <col min="4" max="4" width="10.85546875" style="8" customWidth="1"/>
    <col min="5" max="16384" width="9.140625" style="8"/>
  </cols>
  <sheetData>
    <row r="1" spans="1:4" ht="18.75">
      <c r="A1" s="53" t="s">
        <v>26</v>
      </c>
      <c r="B1" s="53"/>
      <c r="C1" s="53"/>
      <c r="D1" s="53"/>
    </row>
    <row r="2" spans="1:4" ht="15.75">
      <c r="A2" s="9" t="s">
        <v>27</v>
      </c>
      <c r="B2" s="9" t="s">
        <v>2</v>
      </c>
      <c r="C2" s="9" t="s">
        <v>6</v>
      </c>
      <c r="D2" s="9" t="s">
        <v>28</v>
      </c>
    </row>
    <row r="3" spans="1:4">
      <c r="A3" s="10" t="s">
        <v>29</v>
      </c>
      <c r="B3" s="10" t="s">
        <v>30</v>
      </c>
      <c r="C3" s="11">
        <v>705.6</v>
      </c>
      <c r="D3" s="10" t="s">
        <v>31</v>
      </c>
    </row>
    <row r="4" spans="1:4">
      <c r="A4" s="12" t="s">
        <v>29</v>
      </c>
      <c r="B4" s="12" t="s">
        <v>30</v>
      </c>
      <c r="C4" s="13">
        <v>878.4</v>
      </c>
      <c r="D4" s="12" t="s">
        <v>32</v>
      </c>
    </row>
    <row r="5" spans="1:4">
      <c r="A5" s="10" t="s">
        <v>29</v>
      </c>
      <c r="B5" s="10" t="s">
        <v>30</v>
      </c>
      <c r="C5" s="11">
        <v>1174.5</v>
      </c>
      <c r="D5" s="10" t="s">
        <v>33</v>
      </c>
    </row>
    <row r="6" spans="1:4">
      <c r="A6" s="12" t="s">
        <v>29</v>
      </c>
      <c r="B6" s="12" t="s">
        <v>30</v>
      </c>
      <c r="C6" s="13">
        <v>2128.5</v>
      </c>
      <c r="D6" s="12" t="s">
        <v>34</v>
      </c>
    </row>
    <row r="7" spans="1:4">
      <c r="A7" s="10" t="s">
        <v>29</v>
      </c>
      <c r="B7" s="10" t="s">
        <v>35</v>
      </c>
      <c r="C7" s="11">
        <v>2720.8</v>
      </c>
      <c r="D7" s="10" t="s">
        <v>31</v>
      </c>
    </row>
    <row r="8" spans="1:4">
      <c r="A8" s="12" t="s">
        <v>29</v>
      </c>
      <c r="B8" s="12" t="s">
        <v>35</v>
      </c>
      <c r="C8" s="13">
        <v>228</v>
      </c>
      <c r="D8" s="12" t="s">
        <v>32</v>
      </c>
    </row>
    <row r="9" spans="1:4">
      <c r="A9" s="10" t="s">
        <v>29</v>
      </c>
      <c r="B9" s="10" t="s">
        <v>35</v>
      </c>
      <c r="C9" s="11">
        <v>2061.5</v>
      </c>
      <c r="D9" s="10" t="s">
        <v>33</v>
      </c>
    </row>
    <row r="10" spans="1:4">
      <c r="A10" s="12" t="s">
        <v>29</v>
      </c>
      <c r="B10" s="12" t="s">
        <v>35</v>
      </c>
      <c r="C10" s="13">
        <v>2028.25</v>
      </c>
      <c r="D10" s="12" t="s">
        <v>34</v>
      </c>
    </row>
    <row r="11" spans="1:4">
      <c r="A11" s="10" t="s">
        <v>29</v>
      </c>
      <c r="B11" s="10" t="s">
        <v>36</v>
      </c>
      <c r="C11" s="11">
        <v>590.4</v>
      </c>
      <c r="D11" s="10" t="s">
        <v>31</v>
      </c>
    </row>
    <row r="12" spans="1:4">
      <c r="A12" s="12" t="s">
        <v>29</v>
      </c>
      <c r="B12" s="12" t="s">
        <v>36</v>
      </c>
      <c r="C12" s="13">
        <v>360</v>
      </c>
      <c r="D12" s="12" t="s">
        <v>32</v>
      </c>
    </row>
    <row r="13" spans="1:4">
      <c r="A13" s="10" t="s">
        <v>29</v>
      </c>
      <c r="B13" s="10" t="s">
        <v>36</v>
      </c>
      <c r="C13" s="11">
        <v>1100.7</v>
      </c>
      <c r="D13" s="10" t="s">
        <v>33</v>
      </c>
    </row>
    <row r="14" spans="1:4">
      <c r="A14" s="12" t="s">
        <v>29</v>
      </c>
      <c r="B14" s="12" t="s">
        <v>36</v>
      </c>
      <c r="C14" s="13">
        <v>2424.6</v>
      </c>
      <c r="D14" s="12" t="s">
        <v>34</v>
      </c>
    </row>
    <row r="15" spans="1:4">
      <c r="A15" s="10" t="s">
        <v>29</v>
      </c>
      <c r="B15" s="10" t="s">
        <v>37</v>
      </c>
      <c r="C15" s="11">
        <v>25127.360000000001</v>
      </c>
      <c r="D15" s="10" t="s">
        <v>31</v>
      </c>
    </row>
    <row r="16" spans="1:4">
      <c r="A16" s="12" t="s">
        <v>29</v>
      </c>
      <c r="B16" s="12" t="s">
        <v>37</v>
      </c>
      <c r="C16" s="13">
        <v>12806.1</v>
      </c>
      <c r="D16" s="12" t="s">
        <v>32</v>
      </c>
    </row>
    <row r="17" spans="1:4">
      <c r="A17" s="10" t="s">
        <v>29</v>
      </c>
      <c r="B17" s="10" t="s">
        <v>37</v>
      </c>
      <c r="C17" s="11">
        <v>7312.12</v>
      </c>
      <c r="D17" s="10" t="s">
        <v>33</v>
      </c>
    </row>
    <row r="18" spans="1:4">
      <c r="A18" s="12" t="s">
        <v>29</v>
      </c>
      <c r="B18" s="12" t="s">
        <v>37</v>
      </c>
      <c r="C18" s="13">
        <v>1317.5</v>
      </c>
      <c r="D18" s="12" t="s">
        <v>34</v>
      </c>
    </row>
    <row r="19" spans="1:4">
      <c r="A19" s="10" t="s">
        <v>29</v>
      </c>
      <c r="B19" s="10" t="s">
        <v>38</v>
      </c>
      <c r="C19" s="11">
        <v>529.20000000000005</v>
      </c>
      <c r="D19" s="10" t="s">
        <v>31</v>
      </c>
    </row>
    <row r="20" spans="1:4">
      <c r="A20" s="12" t="s">
        <v>29</v>
      </c>
      <c r="B20" s="12" t="s">
        <v>38</v>
      </c>
      <c r="C20" s="13">
        <v>467.55</v>
      </c>
      <c r="D20" s="12" t="s">
        <v>32</v>
      </c>
    </row>
    <row r="21" spans="1:4">
      <c r="A21" s="10" t="s">
        <v>29</v>
      </c>
      <c r="B21" s="10" t="s">
        <v>38</v>
      </c>
      <c r="C21" s="11">
        <v>219.37</v>
      </c>
      <c r="D21" s="10" t="s">
        <v>33</v>
      </c>
    </row>
    <row r="22" spans="1:4">
      <c r="A22" s="12" t="s">
        <v>29</v>
      </c>
      <c r="B22" s="12" t="s">
        <v>38</v>
      </c>
      <c r="C22" s="13">
        <v>337.5</v>
      </c>
      <c r="D22" s="12" t="s">
        <v>34</v>
      </c>
    </row>
    <row r="23" spans="1:4">
      <c r="A23" s="10" t="s">
        <v>29</v>
      </c>
      <c r="B23" s="10" t="s">
        <v>39</v>
      </c>
      <c r="C23" s="11">
        <v>1398.4</v>
      </c>
      <c r="D23" s="10" t="s">
        <v>31</v>
      </c>
    </row>
    <row r="24" spans="1:4">
      <c r="A24" s="12" t="s">
        <v>29</v>
      </c>
      <c r="B24" s="12" t="s">
        <v>39</v>
      </c>
      <c r="C24" s="13">
        <v>4496.5</v>
      </c>
      <c r="D24" s="12" t="s">
        <v>32</v>
      </c>
    </row>
    <row r="25" spans="1:4">
      <c r="A25" s="10" t="s">
        <v>29</v>
      </c>
      <c r="B25" s="10" t="s">
        <v>39</v>
      </c>
      <c r="C25" s="11">
        <v>1196</v>
      </c>
      <c r="D25" s="10" t="s">
        <v>33</v>
      </c>
    </row>
    <row r="26" spans="1:4">
      <c r="A26" s="12" t="s">
        <v>29</v>
      </c>
      <c r="B26" s="12" t="s">
        <v>39</v>
      </c>
      <c r="C26" s="13">
        <v>3979</v>
      </c>
      <c r="D26" s="12" t="s">
        <v>34</v>
      </c>
    </row>
    <row r="27" spans="1:4">
      <c r="A27" s="10" t="s">
        <v>29</v>
      </c>
      <c r="B27" s="10" t="s">
        <v>40</v>
      </c>
      <c r="C27" s="11">
        <v>1141.92</v>
      </c>
      <c r="D27" s="10" t="s">
        <v>31</v>
      </c>
    </row>
    <row r="28" spans="1:4">
      <c r="A28" s="12" t="s">
        <v>29</v>
      </c>
      <c r="B28" s="12" t="s">
        <v>40</v>
      </c>
      <c r="C28" s="13">
        <v>1774.08</v>
      </c>
      <c r="D28" s="12" t="s">
        <v>32</v>
      </c>
    </row>
    <row r="29" spans="1:4">
      <c r="A29" s="10" t="s">
        <v>29</v>
      </c>
      <c r="B29" s="10" t="s">
        <v>40</v>
      </c>
      <c r="C29" s="11">
        <v>3261.6</v>
      </c>
      <c r="D29" s="10" t="s">
        <v>33</v>
      </c>
    </row>
    <row r="30" spans="1:4">
      <c r="A30" s="12" t="s">
        <v>29</v>
      </c>
      <c r="B30" s="12" t="s">
        <v>40</v>
      </c>
      <c r="C30" s="13">
        <v>1705.5</v>
      </c>
      <c r="D30" s="12" t="s">
        <v>34</v>
      </c>
    </row>
    <row r="31" spans="1:4">
      <c r="A31" s="10" t="s">
        <v>29</v>
      </c>
      <c r="B31" s="10" t="s">
        <v>41</v>
      </c>
      <c r="C31" s="11">
        <v>518</v>
      </c>
      <c r="D31" s="10" t="s">
        <v>32</v>
      </c>
    </row>
    <row r="32" spans="1:4">
      <c r="A32" s="12" t="s">
        <v>29</v>
      </c>
      <c r="B32" s="12" t="s">
        <v>41</v>
      </c>
      <c r="C32" s="13">
        <v>350</v>
      </c>
      <c r="D32" s="12" t="s">
        <v>33</v>
      </c>
    </row>
    <row r="33" spans="1:4">
      <c r="A33" s="10" t="s">
        <v>29</v>
      </c>
      <c r="B33" s="10" t="s">
        <v>41</v>
      </c>
      <c r="C33" s="11">
        <v>42</v>
      </c>
      <c r="D33" s="10" t="s">
        <v>34</v>
      </c>
    </row>
    <row r="34" spans="1:4">
      <c r="A34" s="12" t="s">
        <v>29</v>
      </c>
      <c r="B34" s="12" t="s">
        <v>42</v>
      </c>
      <c r="C34" s="13">
        <v>1508.4</v>
      </c>
      <c r="D34" s="12" t="s">
        <v>31</v>
      </c>
    </row>
    <row r="35" spans="1:4">
      <c r="A35" s="10" t="s">
        <v>29</v>
      </c>
      <c r="B35" s="10" t="s">
        <v>42</v>
      </c>
      <c r="C35" s="11">
        <v>384</v>
      </c>
      <c r="D35" s="10" t="s">
        <v>32</v>
      </c>
    </row>
    <row r="36" spans="1:4">
      <c r="A36" s="12" t="s">
        <v>29</v>
      </c>
      <c r="B36" s="12" t="s">
        <v>42</v>
      </c>
      <c r="C36" s="13">
        <v>1252.5</v>
      </c>
      <c r="D36" s="12" t="s">
        <v>33</v>
      </c>
    </row>
    <row r="37" spans="1:4">
      <c r="A37" s="10" t="s">
        <v>29</v>
      </c>
      <c r="B37" s="10" t="s">
        <v>42</v>
      </c>
      <c r="C37" s="11">
        <v>2683.5</v>
      </c>
      <c r="D37" s="10" t="s">
        <v>34</v>
      </c>
    </row>
    <row r="38" spans="1:4">
      <c r="A38" s="12" t="s">
        <v>29</v>
      </c>
      <c r="B38" s="12" t="s">
        <v>43</v>
      </c>
      <c r="C38" s="13">
        <v>214.52</v>
      </c>
      <c r="D38" s="12" t="s">
        <v>31</v>
      </c>
    </row>
    <row r="39" spans="1:4">
      <c r="A39" s="10" t="s">
        <v>29</v>
      </c>
      <c r="B39" s="10" t="s">
        <v>43</v>
      </c>
      <c r="C39" s="11">
        <v>1508.92</v>
      </c>
      <c r="D39" s="10" t="s">
        <v>32</v>
      </c>
    </row>
    <row r="40" spans="1:4">
      <c r="A40" s="12" t="s">
        <v>29</v>
      </c>
      <c r="B40" s="12" t="s">
        <v>43</v>
      </c>
      <c r="C40" s="13">
        <v>1233.8</v>
      </c>
      <c r="D40" s="12" t="s">
        <v>33</v>
      </c>
    </row>
    <row r="41" spans="1:4">
      <c r="A41" s="10" t="s">
        <v>29</v>
      </c>
      <c r="B41" s="10" t="s">
        <v>43</v>
      </c>
      <c r="C41" s="11">
        <v>1233.8</v>
      </c>
      <c r="D41" s="10" t="s">
        <v>34</v>
      </c>
    </row>
    <row r="42" spans="1:4">
      <c r="A42" s="12" t="s">
        <v>29</v>
      </c>
      <c r="B42" s="12" t="s">
        <v>44</v>
      </c>
      <c r="C42" s="13">
        <v>179.2</v>
      </c>
      <c r="D42" s="12" t="s">
        <v>31</v>
      </c>
    </row>
    <row r="43" spans="1:4">
      <c r="A43" s="10" t="s">
        <v>29</v>
      </c>
      <c r="B43" s="10" t="s">
        <v>44</v>
      </c>
      <c r="C43" s="11">
        <v>1037.4000000000001</v>
      </c>
      <c r="D43" s="10" t="s">
        <v>32</v>
      </c>
    </row>
    <row r="44" spans="1:4">
      <c r="A44" s="12" t="s">
        <v>29</v>
      </c>
      <c r="B44" s="12" t="s">
        <v>44</v>
      </c>
      <c r="C44" s="13">
        <v>750.4</v>
      </c>
      <c r="D44" s="12" t="s">
        <v>34</v>
      </c>
    </row>
    <row r="45" spans="1:4">
      <c r="A45" s="10" t="s">
        <v>29</v>
      </c>
      <c r="B45" s="10" t="s">
        <v>45</v>
      </c>
      <c r="C45" s="11">
        <v>1742.4</v>
      </c>
      <c r="D45" s="10" t="s">
        <v>31</v>
      </c>
    </row>
    <row r="46" spans="1:4">
      <c r="A46" s="12" t="s">
        <v>29</v>
      </c>
      <c r="B46" s="12" t="s">
        <v>45</v>
      </c>
      <c r="C46" s="13">
        <v>1008</v>
      </c>
      <c r="D46" s="12" t="s">
        <v>32</v>
      </c>
    </row>
    <row r="47" spans="1:4">
      <c r="A47" s="10" t="s">
        <v>29</v>
      </c>
      <c r="B47" s="10" t="s">
        <v>45</v>
      </c>
      <c r="C47" s="11">
        <v>1683</v>
      </c>
      <c r="D47" s="10" t="s">
        <v>33</v>
      </c>
    </row>
    <row r="48" spans="1:4">
      <c r="A48" s="12" t="s">
        <v>29</v>
      </c>
      <c r="B48" s="12" t="s">
        <v>45</v>
      </c>
      <c r="C48" s="13">
        <v>1273.5</v>
      </c>
      <c r="D48" s="12" t="s">
        <v>34</v>
      </c>
    </row>
    <row r="49" spans="1:4">
      <c r="A49" s="10" t="s">
        <v>46</v>
      </c>
      <c r="B49" s="10" t="s">
        <v>47</v>
      </c>
      <c r="C49" s="11">
        <v>544</v>
      </c>
      <c r="D49" s="10" t="s">
        <v>31</v>
      </c>
    </row>
    <row r="50" spans="1:4">
      <c r="A50" s="12" t="s">
        <v>46</v>
      </c>
      <c r="B50" s="12" t="s">
        <v>47</v>
      </c>
      <c r="C50" s="13">
        <v>600</v>
      </c>
      <c r="D50" s="12" t="s">
        <v>32</v>
      </c>
    </row>
    <row r="51" spans="1:4">
      <c r="A51" s="10" t="s">
        <v>46</v>
      </c>
      <c r="B51" s="10" t="s">
        <v>47</v>
      </c>
      <c r="C51" s="11">
        <v>140</v>
      </c>
      <c r="D51" s="10" t="s">
        <v>33</v>
      </c>
    </row>
    <row r="52" spans="1:4">
      <c r="A52" s="12" t="s">
        <v>46</v>
      </c>
      <c r="B52" s="12" t="s">
        <v>47</v>
      </c>
      <c r="C52" s="13">
        <v>440</v>
      </c>
      <c r="D52" s="12" t="s">
        <v>34</v>
      </c>
    </row>
    <row r="53" spans="1:4">
      <c r="A53" s="10" t="s">
        <v>46</v>
      </c>
      <c r="B53" s="10" t="s">
        <v>48</v>
      </c>
      <c r="C53" s="11">
        <v>225.28</v>
      </c>
      <c r="D53" s="10" t="s">
        <v>31</v>
      </c>
    </row>
    <row r="54" spans="1:4">
      <c r="A54" s="12" t="s">
        <v>46</v>
      </c>
      <c r="B54" s="12" t="s">
        <v>48</v>
      </c>
      <c r="C54" s="13">
        <v>2970</v>
      </c>
      <c r="D54" s="12" t="s">
        <v>32</v>
      </c>
    </row>
    <row r="55" spans="1:4">
      <c r="A55" s="10" t="s">
        <v>46</v>
      </c>
      <c r="B55" s="10" t="s">
        <v>48</v>
      </c>
      <c r="C55" s="11">
        <v>1337.6</v>
      </c>
      <c r="D55" s="10" t="s">
        <v>33</v>
      </c>
    </row>
    <row r="56" spans="1:4">
      <c r="A56" s="12" t="s">
        <v>46</v>
      </c>
      <c r="B56" s="12" t="s">
        <v>48</v>
      </c>
      <c r="C56" s="13">
        <v>682</v>
      </c>
      <c r="D56" s="12" t="s">
        <v>34</v>
      </c>
    </row>
    <row r="57" spans="1:4">
      <c r="A57" s="10" t="s">
        <v>46</v>
      </c>
      <c r="B57" s="10" t="s">
        <v>49</v>
      </c>
      <c r="C57" s="11">
        <v>288.22000000000003</v>
      </c>
      <c r="D57" s="10" t="s">
        <v>33</v>
      </c>
    </row>
    <row r="58" spans="1:4">
      <c r="A58" s="12" t="s">
        <v>46</v>
      </c>
      <c r="B58" s="12" t="s">
        <v>49</v>
      </c>
      <c r="C58" s="13">
        <v>85.4</v>
      </c>
      <c r="D58" s="12" t="s">
        <v>34</v>
      </c>
    </row>
    <row r="59" spans="1:4">
      <c r="A59" s="10" t="s">
        <v>46</v>
      </c>
      <c r="B59" s="10" t="s">
        <v>50</v>
      </c>
      <c r="C59" s="11">
        <v>176.7</v>
      </c>
      <c r="D59" s="10" t="s">
        <v>32</v>
      </c>
    </row>
    <row r="60" spans="1:4">
      <c r="A60" s="12" t="s">
        <v>46</v>
      </c>
      <c r="B60" s="12" t="s">
        <v>50</v>
      </c>
      <c r="C60" s="13">
        <v>1298.1199999999999</v>
      </c>
      <c r="D60" s="12" t="s">
        <v>33</v>
      </c>
    </row>
    <row r="61" spans="1:4">
      <c r="A61" s="10" t="s">
        <v>46</v>
      </c>
      <c r="B61" s="10" t="s">
        <v>51</v>
      </c>
      <c r="C61" s="11">
        <v>1750</v>
      </c>
      <c r="D61" s="10" t="s">
        <v>33</v>
      </c>
    </row>
    <row r="62" spans="1:4">
      <c r="A62" s="12" t="s">
        <v>46</v>
      </c>
      <c r="B62" s="12" t="s">
        <v>51</v>
      </c>
      <c r="C62" s="13">
        <v>750</v>
      </c>
      <c r="D62" s="12" t="s">
        <v>34</v>
      </c>
    </row>
    <row r="63" spans="1:4">
      <c r="A63" s="10" t="s">
        <v>46</v>
      </c>
      <c r="B63" s="10" t="s">
        <v>52</v>
      </c>
      <c r="C63" s="11">
        <v>1994.85</v>
      </c>
      <c r="D63" s="10" t="s">
        <v>31</v>
      </c>
    </row>
    <row r="64" spans="1:4">
      <c r="A64" s="12" t="s">
        <v>46</v>
      </c>
      <c r="B64" s="12" t="s">
        <v>52</v>
      </c>
      <c r="C64" s="13">
        <v>1753.62</v>
      </c>
      <c r="D64" s="12" t="s">
        <v>32</v>
      </c>
    </row>
    <row r="65" spans="1:4">
      <c r="A65" s="10" t="s">
        <v>46</v>
      </c>
      <c r="B65" s="10" t="s">
        <v>52</v>
      </c>
      <c r="C65" s="11">
        <v>1093.0899999999999</v>
      </c>
      <c r="D65" s="10" t="s">
        <v>33</v>
      </c>
    </row>
    <row r="66" spans="1:4">
      <c r="A66" s="12" t="s">
        <v>46</v>
      </c>
      <c r="B66" s="12" t="s">
        <v>52</v>
      </c>
      <c r="C66" s="13">
        <v>1701.87</v>
      </c>
      <c r="D66" s="12" t="s">
        <v>34</v>
      </c>
    </row>
    <row r="67" spans="1:4">
      <c r="A67" s="10" t="s">
        <v>46</v>
      </c>
      <c r="B67" s="10" t="s">
        <v>53</v>
      </c>
      <c r="C67" s="11">
        <v>1347.36</v>
      </c>
      <c r="D67" s="10" t="s">
        <v>31</v>
      </c>
    </row>
    <row r="68" spans="1:4">
      <c r="A68" s="12" t="s">
        <v>46</v>
      </c>
      <c r="B68" s="12" t="s">
        <v>53</v>
      </c>
      <c r="C68" s="13">
        <v>2150.77</v>
      </c>
      <c r="D68" s="12" t="s">
        <v>32</v>
      </c>
    </row>
    <row r="69" spans="1:4">
      <c r="A69" s="10" t="s">
        <v>46</v>
      </c>
      <c r="B69" s="10" t="s">
        <v>53</v>
      </c>
      <c r="C69" s="11">
        <v>1975.54</v>
      </c>
      <c r="D69" s="10" t="s">
        <v>33</v>
      </c>
    </row>
    <row r="70" spans="1:4">
      <c r="A70" s="12" t="s">
        <v>46</v>
      </c>
      <c r="B70" s="12" t="s">
        <v>53</v>
      </c>
      <c r="C70" s="13">
        <v>3857.41</v>
      </c>
      <c r="D70" s="12" t="s">
        <v>34</v>
      </c>
    </row>
    <row r="71" spans="1:4">
      <c r="A71" s="10" t="s">
        <v>46</v>
      </c>
      <c r="B71" s="10" t="s">
        <v>54</v>
      </c>
      <c r="C71" s="11">
        <v>816</v>
      </c>
      <c r="D71" s="10" t="s">
        <v>31</v>
      </c>
    </row>
    <row r="72" spans="1:4">
      <c r="A72" s="12" t="s">
        <v>46</v>
      </c>
      <c r="B72" s="12" t="s">
        <v>54</v>
      </c>
      <c r="C72" s="13">
        <v>1224</v>
      </c>
      <c r="D72" s="12" t="s">
        <v>32</v>
      </c>
    </row>
    <row r="73" spans="1:4">
      <c r="A73" s="10" t="s">
        <v>46</v>
      </c>
      <c r="B73" s="10" t="s">
        <v>54</v>
      </c>
      <c r="C73" s="11">
        <v>918</v>
      </c>
      <c r="D73" s="10" t="s">
        <v>34</v>
      </c>
    </row>
    <row r="74" spans="1:4">
      <c r="A74" s="12" t="s">
        <v>46</v>
      </c>
      <c r="B74" s="12" t="s">
        <v>55</v>
      </c>
      <c r="C74" s="13">
        <v>1300</v>
      </c>
      <c r="D74" s="12" t="s">
        <v>32</v>
      </c>
    </row>
    <row r="75" spans="1:4">
      <c r="A75" s="10" t="s">
        <v>46</v>
      </c>
      <c r="B75" s="10" t="s">
        <v>55</v>
      </c>
      <c r="C75" s="11">
        <v>2960</v>
      </c>
      <c r="D75" s="10" t="s">
        <v>34</v>
      </c>
    </row>
    <row r="76" spans="1:4">
      <c r="A76" s="12" t="s">
        <v>46</v>
      </c>
      <c r="B76" s="12" t="s">
        <v>56</v>
      </c>
      <c r="C76" s="13">
        <v>1112.8</v>
      </c>
      <c r="D76" s="12" t="s">
        <v>31</v>
      </c>
    </row>
    <row r="77" spans="1:4">
      <c r="A77" s="10" t="s">
        <v>46</v>
      </c>
      <c r="B77" s="10" t="s">
        <v>56</v>
      </c>
      <c r="C77" s="11">
        <v>1027.78</v>
      </c>
      <c r="D77" s="10" t="s">
        <v>32</v>
      </c>
    </row>
    <row r="78" spans="1:4">
      <c r="A78" s="12" t="s">
        <v>46</v>
      </c>
      <c r="B78" s="12" t="s">
        <v>56</v>
      </c>
      <c r="C78" s="13">
        <v>2255.5</v>
      </c>
      <c r="D78" s="12" t="s">
        <v>33</v>
      </c>
    </row>
    <row r="79" spans="1:4">
      <c r="A79" s="10" t="s">
        <v>46</v>
      </c>
      <c r="B79" s="10" t="s">
        <v>56</v>
      </c>
      <c r="C79" s="11">
        <v>510.9</v>
      </c>
      <c r="D79" s="10" t="s">
        <v>34</v>
      </c>
    </row>
    <row r="80" spans="1:4">
      <c r="A80" s="12" t="s">
        <v>46</v>
      </c>
      <c r="B80" s="12" t="s">
        <v>57</v>
      </c>
      <c r="C80" s="13">
        <v>2679</v>
      </c>
      <c r="D80" s="12" t="s">
        <v>31</v>
      </c>
    </row>
    <row r="81" spans="1:4">
      <c r="A81" s="10" t="s">
        <v>46</v>
      </c>
      <c r="B81" s="10" t="s">
        <v>57</v>
      </c>
      <c r="C81" s="11">
        <v>1881</v>
      </c>
      <c r="D81" s="10" t="s">
        <v>32</v>
      </c>
    </row>
    <row r="82" spans="1:4">
      <c r="A82" s="12" t="s">
        <v>46</v>
      </c>
      <c r="B82" s="12" t="s">
        <v>57</v>
      </c>
      <c r="C82" s="13">
        <v>3021</v>
      </c>
      <c r="D82" s="12" t="s">
        <v>33</v>
      </c>
    </row>
    <row r="83" spans="1:4">
      <c r="A83" s="10" t="s">
        <v>46</v>
      </c>
      <c r="B83" s="10" t="s">
        <v>57</v>
      </c>
      <c r="C83" s="11">
        <v>1510.5</v>
      </c>
      <c r="D83" s="10" t="s">
        <v>34</v>
      </c>
    </row>
    <row r="84" spans="1:4">
      <c r="A84" s="12" t="s">
        <v>46</v>
      </c>
      <c r="B84" s="12" t="s">
        <v>58</v>
      </c>
      <c r="C84" s="13">
        <v>3202.87</v>
      </c>
      <c r="D84" s="12" t="s">
        <v>31</v>
      </c>
    </row>
    <row r="85" spans="1:4">
      <c r="A85" s="10" t="s">
        <v>46</v>
      </c>
      <c r="B85" s="10" t="s">
        <v>58</v>
      </c>
      <c r="C85" s="11">
        <v>263.39999999999998</v>
      </c>
      <c r="D85" s="10" t="s">
        <v>32</v>
      </c>
    </row>
    <row r="86" spans="1:4">
      <c r="A86" s="12" t="s">
        <v>46</v>
      </c>
      <c r="B86" s="12" t="s">
        <v>58</v>
      </c>
      <c r="C86" s="13">
        <v>842.88</v>
      </c>
      <c r="D86" s="12" t="s">
        <v>33</v>
      </c>
    </row>
    <row r="87" spans="1:4">
      <c r="A87" s="10" t="s">
        <v>46</v>
      </c>
      <c r="B87" s="10" t="s">
        <v>58</v>
      </c>
      <c r="C87" s="11">
        <v>2590.1</v>
      </c>
      <c r="D87" s="10" t="s">
        <v>34</v>
      </c>
    </row>
    <row r="88" spans="1:4">
      <c r="A88" s="12" t="s">
        <v>59</v>
      </c>
      <c r="B88" s="12" t="s">
        <v>60</v>
      </c>
      <c r="C88" s="13">
        <v>744.6</v>
      </c>
      <c r="D88" s="12" t="s">
        <v>31</v>
      </c>
    </row>
    <row r="89" spans="1:4">
      <c r="A89" s="10" t="s">
        <v>59</v>
      </c>
      <c r="B89" s="10" t="s">
        <v>60</v>
      </c>
      <c r="C89" s="11">
        <v>162.56</v>
      </c>
      <c r="D89" s="10" t="s">
        <v>32</v>
      </c>
    </row>
    <row r="90" spans="1:4">
      <c r="A90" s="12" t="s">
        <v>59</v>
      </c>
      <c r="B90" s="12" t="s">
        <v>60</v>
      </c>
      <c r="C90" s="13">
        <v>68.849999999999994</v>
      </c>
      <c r="D90" s="12" t="s">
        <v>33</v>
      </c>
    </row>
    <row r="91" spans="1:4">
      <c r="A91" s="10" t="s">
        <v>59</v>
      </c>
      <c r="B91" s="10" t="s">
        <v>60</v>
      </c>
      <c r="C91" s="11">
        <v>306</v>
      </c>
      <c r="D91" s="10" t="s">
        <v>34</v>
      </c>
    </row>
    <row r="92" spans="1:4">
      <c r="A92" s="12" t="s">
        <v>59</v>
      </c>
      <c r="B92" s="12" t="s">
        <v>61</v>
      </c>
      <c r="C92" s="13">
        <v>5079.6000000000004</v>
      </c>
      <c r="D92" s="12" t="s">
        <v>31</v>
      </c>
    </row>
    <row r="93" spans="1:4">
      <c r="A93" s="10" t="s">
        <v>59</v>
      </c>
      <c r="B93" s="10" t="s">
        <v>61</v>
      </c>
      <c r="C93" s="11">
        <v>1249.2</v>
      </c>
      <c r="D93" s="10" t="s">
        <v>32</v>
      </c>
    </row>
    <row r="94" spans="1:4">
      <c r="A94" s="12" t="s">
        <v>59</v>
      </c>
      <c r="B94" s="12" t="s">
        <v>61</v>
      </c>
      <c r="C94" s="13">
        <v>2061.17</v>
      </c>
      <c r="D94" s="12" t="s">
        <v>33</v>
      </c>
    </row>
    <row r="95" spans="1:4">
      <c r="A95" s="10" t="s">
        <v>59</v>
      </c>
      <c r="B95" s="10" t="s">
        <v>61</v>
      </c>
      <c r="C95" s="11">
        <v>2835.68</v>
      </c>
      <c r="D95" s="10" t="s">
        <v>34</v>
      </c>
    </row>
    <row r="96" spans="1:4">
      <c r="A96" s="12" t="s">
        <v>59</v>
      </c>
      <c r="B96" s="12" t="s">
        <v>62</v>
      </c>
      <c r="C96" s="13">
        <v>1605.6</v>
      </c>
      <c r="D96" s="12" t="s">
        <v>31</v>
      </c>
    </row>
    <row r="97" spans="1:4">
      <c r="A97" s="10" t="s">
        <v>59</v>
      </c>
      <c r="B97" s="10" t="s">
        <v>62</v>
      </c>
      <c r="C97" s="11">
        <v>620</v>
      </c>
      <c r="D97" s="10" t="s">
        <v>32</v>
      </c>
    </row>
    <row r="98" spans="1:4">
      <c r="A98" s="12" t="s">
        <v>59</v>
      </c>
      <c r="B98" s="12" t="s">
        <v>62</v>
      </c>
      <c r="C98" s="13">
        <v>835</v>
      </c>
      <c r="D98" s="12" t="s">
        <v>33</v>
      </c>
    </row>
    <row r="99" spans="1:4">
      <c r="A99" s="10" t="s">
        <v>59</v>
      </c>
      <c r="B99" s="10" t="s">
        <v>63</v>
      </c>
      <c r="C99" s="11">
        <v>193.2</v>
      </c>
      <c r="D99" s="10" t="s">
        <v>31</v>
      </c>
    </row>
    <row r="100" spans="1:4">
      <c r="A100" s="12" t="s">
        <v>59</v>
      </c>
      <c r="B100" s="12" t="s">
        <v>63</v>
      </c>
      <c r="C100" s="13">
        <v>865.2</v>
      </c>
      <c r="D100" s="12" t="s">
        <v>32</v>
      </c>
    </row>
    <row r="101" spans="1:4">
      <c r="A101" s="10" t="s">
        <v>59</v>
      </c>
      <c r="B101" s="10" t="s">
        <v>63</v>
      </c>
      <c r="C101" s="11">
        <v>493.5</v>
      </c>
      <c r="D101" s="10" t="s">
        <v>34</v>
      </c>
    </row>
    <row r="102" spans="1:4">
      <c r="A102" s="12" t="s">
        <v>59</v>
      </c>
      <c r="B102" s="12" t="s">
        <v>64</v>
      </c>
      <c r="C102" s="13">
        <v>1685.36</v>
      </c>
      <c r="D102" s="12" t="s">
        <v>31</v>
      </c>
    </row>
    <row r="103" spans="1:4">
      <c r="A103" s="10" t="s">
        <v>59</v>
      </c>
      <c r="B103" s="10" t="s">
        <v>64</v>
      </c>
      <c r="C103" s="11">
        <v>2646.08</v>
      </c>
      <c r="D103" s="10" t="s">
        <v>32</v>
      </c>
    </row>
    <row r="104" spans="1:4">
      <c r="A104" s="12" t="s">
        <v>59</v>
      </c>
      <c r="B104" s="12" t="s">
        <v>64</v>
      </c>
      <c r="C104" s="13">
        <v>1849.7</v>
      </c>
      <c r="D104" s="12" t="s">
        <v>33</v>
      </c>
    </row>
    <row r="105" spans="1:4">
      <c r="A105" s="10" t="s">
        <v>59</v>
      </c>
      <c r="B105" s="10" t="s">
        <v>64</v>
      </c>
      <c r="C105" s="11">
        <v>999.01</v>
      </c>
      <c r="D105" s="10" t="s">
        <v>34</v>
      </c>
    </row>
    <row r="106" spans="1:4">
      <c r="A106" s="12" t="s">
        <v>59</v>
      </c>
      <c r="B106" s="12" t="s">
        <v>65</v>
      </c>
      <c r="C106" s="13">
        <v>1755</v>
      </c>
      <c r="D106" s="12" t="s">
        <v>31</v>
      </c>
    </row>
    <row r="107" spans="1:4">
      <c r="A107" s="10" t="s">
        <v>59</v>
      </c>
      <c r="B107" s="10" t="s">
        <v>65</v>
      </c>
      <c r="C107" s="11">
        <v>5268</v>
      </c>
      <c r="D107" s="10" t="s">
        <v>32</v>
      </c>
    </row>
    <row r="108" spans="1:4">
      <c r="A108" s="12" t="s">
        <v>59</v>
      </c>
      <c r="B108" s="12" t="s">
        <v>65</v>
      </c>
      <c r="C108" s="13">
        <v>2195</v>
      </c>
      <c r="D108" s="12" t="s">
        <v>33</v>
      </c>
    </row>
    <row r="109" spans="1:4">
      <c r="A109" s="10" t="s">
        <v>59</v>
      </c>
      <c r="B109" s="10" t="s">
        <v>65</v>
      </c>
      <c r="C109" s="11">
        <v>1756</v>
      </c>
      <c r="D109" s="10" t="s">
        <v>34</v>
      </c>
    </row>
    <row r="110" spans="1:4">
      <c r="A110" s="12" t="s">
        <v>59</v>
      </c>
      <c r="B110" s="12" t="s">
        <v>66</v>
      </c>
      <c r="C110" s="13">
        <v>1267.5</v>
      </c>
      <c r="D110" s="12" t="s">
        <v>31</v>
      </c>
    </row>
    <row r="111" spans="1:4">
      <c r="A111" s="10" t="s">
        <v>59</v>
      </c>
      <c r="B111" s="10" t="s">
        <v>66</v>
      </c>
      <c r="C111" s="11">
        <v>1062.5</v>
      </c>
      <c r="D111" s="10" t="s">
        <v>32</v>
      </c>
    </row>
    <row r="112" spans="1:4">
      <c r="A112" s="12" t="s">
        <v>59</v>
      </c>
      <c r="B112" s="12" t="s">
        <v>66</v>
      </c>
      <c r="C112" s="13">
        <v>492.5</v>
      </c>
      <c r="D112" s="12" t="s">
        <v>33</v>
      </c>
    </row>
    <row r="113" spans="1:4">
      <c r="A113" s="10" t="s">
        <v>59</v>
      </c>
      <c r="B113" s="10" t="s">
        <v>66</v>
      </c>
      <c r="C113" s="11">
        <v>1935</v>
      </c>
      <c r="D113" s="10" t="s">
        <v>34</v>
      </c>
    </row>
    <row r="114" spans="1:4">
      <c r="A114" s="12" t="s">
        <v>59</v>
      </c>
      <c r="B114" s="12" t="s">
        <v>67</v>
      </c>
      <c r="C114" s="13">
        <v>4252.5</v>
      </c>
      <c r="D114" s="12" t="s">
        <v>32</v>
      </c>
    </row>
    <row r="115" spans="1:4">
      <c r="A115" s="10" t="s">
        <v>59</v>
      </c>
      <c r="B115" s="10" t="s">
        <v>67</v>
      </c>
      <c r="C115" s="11">
        <v>1360.8</v>
      </c>
      <c r="D115" s="10" t="s">
        <v>33</v>
      </c>
    </row>
    <row r="116" spans="1:4">
      <c r="A116" s="12" t="s">
        <v>59</v>
      </c>
      <c r="B116" s="12" t="s">
        <v>67</v>
      </c>
      <c r="C116" s="13">
        <v>1701</v>
      </c>
      <c r="D116" s="12" t="s">
        <v>34</v>
      </c>
    </row>
    <row r="117" spans="1:4">
      <c r="A117" s="10" t="s">
        <v>59</v>
      </c>
      <c r="B117" s="10" t="s">
        <v>68</v>
      </c>
      <c r="C117" s="11">
        <v>1418</v>
      </c>
      <c r="D117" s="10" t="s">
        <v>31</v>
      </c>
    </row>
    <row r="118" spans="1:4">
      <c r="A118" s="12" t="s">
        <v>59</v>
      </c>
      <c r="B118" s="12" t="s">
        <v>68</v>
      </c>
      <c r="C118" s="13">
        <v>756</v>
      </c>
      <c r="D118" s="12" t="s">
        <v>32</v>
      </c>
    </row>
    <row r="119" spans="1:4">
      <c r="A119" s="10" t="s">
        <v>59</v>
      </c>
      <c r="B119" s="10" t="s">
        <v>68</v>
      </c>
      <c r="C119" s="11">
        <v>1733</v>
      </c>
      <c r="D119" s="10" t="s">
        <v>33</v>
      </c>
    </row>
    <row r="120" spans="1:4">
      <c r="A120" s="12" t="s">
        <v>59</v>
      </c>
      <c r="B120" s="12" t="s">
        <v>68</v>
      </c>
      <c r="C120" s="13">
        <v>1434</v>
      </c>
      <c r="D120" s="12" t="s">
        <v>34</v>
      </c>
    </row>
    <row r="121" spans="1:4">
      <c r="A121" s="10" t="s">
        <v>59</v>
      </c>
      <c r="B121" s="10" t="s">
        <v>69</v>
      </c>
      <c r="C121" s="11">
        <v>4728</v>
      </c>
      <c r="D121" s="10" t="s">
        <v>31</v>
      </c>
    </row>
    <row r="122" spans="1:4">
      <c r="A122" s="12" t="s">
        <v>59</v>
      </c>
      <c r="B122" s="12" t="s">
        <v>69</v>
      </c>
      <c r="C122" s="13">
        <v>4547.92</v>
      </c>
      <c r="D122" s="12" t="s">
        <v>32</v>
      </c>
    </row>
    <row r="123" spans="1:4">
      <c r="A123" s="10" t="s">
        <v>59</v>
      </c>
      <c r="B123" s="10" t="s">
        <v>69</v>
      </c>
      <c r="C123" s="11">
        <v>5472.3</v>
      </c>
      <c r="D123" s="10" t="s">
        <v>33</v>
      </c>
    </row>
    <row r="124" spans="1:4">
      <c r="A124" s="12" t="s">
        <v>59</v>
      </c>
      <c r="B124" s="12" t="s">
        <v>69</v>
      </c>
      <c r="C124" s="13">
        <v>6014.6</v>
      </c>
      <c r="D124" s="12" t="s">
        <v>34</v>
      </c>
    </row>
    <row r="125" spans="1:4">
      <c r="A125" s="10" t="s">
        <v>59</v>
      </c>
      <c r="B125" s="10" t="s">
        <v>70</v>
      </c>
      <c r="C125" s="11">
        <v>943.89</v>
      </c>
      <c r="D125" s="10" t="s">
        <v>31</v>
      </c>
    </row>
    <row r="126" spans="1:4">
      <c r="A126" s="12" t="s">
        <v>59</v>
      </c>
      <c r="B126" s="12" t="s">
        <v>70</v>
      </c>
      <c r="C126" s="13">
        <v>349.6</v>
      </c>
      <c r="D126" s="12" t="s">
        <v>32</v>
      </c>
    </row>
    <row r="127" spans="1:4">
      <c r="A127" s="10" t="s">
        <v>59</v>
      </c>
      <c r="B127" s="10" t="s">
        <v>70</v>
      </c>
      <c r="C127" s="11">
        <v>841.8</v>
      </c>
      <c r="D127" s="10" t="s">
        <v>33</v>
      </c>
    </row>
    <row r="128" spans="1:4">
      <c r="A128" s="12" t="s">
        <v>59</v>
      </c>
      <c r="B128" s="12" t="s">
        <v>70</v>
      </c>
      <c r="C128" s="13">
        <v>204.7</v>
      </c>
      <c r="D128" s="12" t="s">
        <v>34</v>
      </c>
    </row>
    <row r="129" spans="1:4">
      <c r="A129" s="10" t="s">
        <v>59</v>
      </c>
      <c r="B129" s="10" t="s">
        <v>71</v>
      </c>
      <c r="C129" s="11">
        <v>845</v>
      </c>
      <c r="D129" s="10" t="s">
        <v>31</v>
      </c>
    </row>
    <row r="130" spans="1:4">
      <c r="A130" s="12" t="s">
        <v>59</v>
      </c>
      <c r="B130" s="12" t="s">
        <v>71</v>
      </c>
      <c r="C130" s="13">
        <v>385.94</v>
      </c>
      <c r="D130" s="12" t="s">
        <v>33</v>
      </c>
    </row>
    <row r="131" spans="1:4">
      <c r="A131" s="10" t="s">
        <v>59</v>
      </c>
      <c r="B131" s="10" t="s">
        <v>71</v>
      </c>
      <c r="C131" s="11">
        <v>942.5</v>
      </c>
      <c r="D131" s="10" t="s">
        <v>34</v>
      </c>
    </row>
    <row r="132" spans="1:4">
      <c r="A132" s="12" t="s">
        <v>59</v>
      </c>
      <c r="B132" s="12" t="s">
        <v>72</v>
      </c>
      <c r="C132" s="13">
        <v>817</v>
      </c>
      <c r="D132" s="12" t="s">
        <v>31</v>
      </c>
    </row>
    <row r="133" spans="1:4">
      <c r="A133" s="10" t="s">
        <v>59</v>
      </c>
      <c r="B133" s="10" t="s">
        <v>72</v>
      </c>
      <c r="C133" s="11">
        <v>285.95</v>
      </c>
      <c r="D133" s="10" t="s">
        <v>32</v>
      </c>
    </row>
    <row r="134" spans="1:4">
      <c r="A134" s="12" t="s">
        <v>59</v>
      </c>
      <c r="B134" s="12" t="s">
        <v>72</v>
      </c>
      <c r="C134" s="13">
        <v>668.8</v>
      </c>
      <c r="D134" s="12" t="s">
        <v>33</v>
      </c>
    </row>
    <row r="135" spans="1:4">
      <c r="A135" s="10" t="s">
        <v>59</v>
      </c>
      <c r="B135" s="10" t="s">
        <v>72</v>
      </c>
      <c r="C135" s="11">
        <v>1159</v>
      </c>
      <c r="D135" s="10" t="s">
        <v>34</v>
      </c>
    </row>
    <row r="136" spans="1:4">
      <c r="A136" s="12" t="s">
        <v>73</v>
      </c>
      <c r="B136" s="12" t="s">
        <v>74</v>
      </c>
      <c r="C136" s="13">
        <v>3329.28</v>
      </c>
      <c r="D136" s="12" t="s">
        <v>31</v>
      </c>
    </row>
    <row r="137" spans="1:4">
      <c r="A137" s="10" t="s">
        <v>73</v>
      </c>
      <c r="B137" s="10" t="s">
        <v>74</v>
      </c>
      <c r="C137" s="11">
        <v>3989.9</v>
      </c>
      <c r="D137" s="10" t="s">
        <v>32</v>
      </c>
    </row>
    <row r="138" spans="1:4">
      <c r="A138" s="12" t="s">
        <v>73</v>
      </c>
      <c r="B138" s="12" t="s">
        <v>74</v>
      </c>
      <c r="C138" s="13">
        <v>10273.1</v>
      </c>
      <c r="D138" s="12" t="s">
        <v>33</v>
      </c>
    </row>
    <row r="139" spans="1:4">
      <c r="A139" s="10" t="s">
        <v>73</v>
      </c>
      <c r="B139" s="10" t="s">
        <v>74</v>
      </c>
      <c r="C139" s="11">
        <v>3060</v>
      </c>
      <c r="D139" s="10" t="s">
        <v>34</v>
      </c>
    </row>
    <row r="140" spans="1:4">
      <c r="A140" s="12" t="s">
        <v>73</v>
      </c>
      <c r="B140" s="12" t="s">
        <v>75</v>
      </c>
      <c r="C140" s="13">
        <v>4454.8</v>
      </c>
      <c r="D140" s="12" t="s">
        <v>31</v>
      </c>
    </row>
    <row r="141" spans="1:4">
      <c r="A141" s="10" t="s">
        <v>73</v>
      </c>
      <c r="B141" s="10" t="s">
        <v>75</v>
      </c>
      <c r="C141" s="11">
        <v>174.15</v>
      </c>
      <c r="D141" s="10" t="s">
        <v>32</v>
      </c>
    </row>
    <row r="142" spans="1:4">
      <c r="A142" s="12" t="s">
        <v>73</v>
      </c>
      <c r="B142" s="12" t="s">
        <v>75</v>
      </c>
      <c r="C142" s="13">
        <v>2541.29</v>
      </c>
      <c r="D142" s="12" t="s">
        <v>33</v>
      </c>
    </row>
    <row r="143" spans="1:4">
      <c r="A143" s="10" t="s">
        <v>73</v>
      </c>
      <c r="B143" s="10" t="s">
        <v>75</v>
      </c>
      <c r="C143" s="11">
        <v>2472.5</v>
      </c>
      <c r="D143" s="10" t="s">
        <v>34</v>
      </c>
    </row>
    <row r="144" spans="1:4">
      <c r="A144" s="12" t="s">
        <v>73</v>
      </c>
      <c r="B144" s="12" t="s">
        <v>76</v>
      </c>
      <c r="C144" s="13">
        <v>294</v>
      </c>
      <c r="D144" s="12" t="s">
        <v>31</v>
      </c>
    </row>
    <row r="145" spans="1:4">
      <c r="A145" s="10" t="s">
        <v>73</v>
      </c>
      <c r="B145" s="10" t="s">
        <v>76</v>
      </c>
      <c r="C145" s="11">
        <v>242.5</v>
      </c>
      <c r="D145" s="10" t="s">
        <v>32</v>
      </c>
    </row>
    <row r="146" spans="1:4">
      <c r="A146" s="12" t="s">
        <v>73</v>
      </c>
      <c r="B146" s="12" t="s">
        <v>76</v>
      </c>
      <c r="C146" s="13">
        <v>99.5</v>
      </c>
      <c r="D146" s="12" t="s">
        <v>33</v>
      </c>
    </row>
    <row r="147" spans="1:4">
      <c r="A147" s="10" t="s">
        <v>73</v>
      </c>
      <c r="B147" s="10" t="s">
        <v>76</v>
      </c>
      <c r="C147" s="11">
        <v>150</v>
      </c>
      <c r="D147" s="10" t="s">
        <v>34</v>
      </c>
    </row>
    <row r="148" spans="1:4">
      <c r="A148" s="12" t="s">
        <v>73</v>
      </c>
      <c r="B148" s="12" t="s">
        <v>77</v>
      </c>
      <c r="C148" s="13">
        <v>487</v>
      </c>
      <c r="D148" s="12" t="s">
        <v>31</v>
      </c>
    </row>
    <row r="149" spans="1:4">
      <c r="A149" s="10" t="s">
        <v>73</v>
      </c>
      <c r="B149" s="10" t="s">
        <v>77</v>
      </c>
      <c r="C149" s="11">
        <v>2993.12</v>
      </c>
      <c r="D149" s="10" t="s">
        <v>32</v>
      </c>
    </row>
    <row r="150" spans="1:4">
      <c r="A150" s="12" t="s">
        <v>73</v>
      </c>
      <c r="B150" s="12" t="s">
        <v>77</v>
      </c>
      <c r="C150" s="13">
        <v>1458.75</v>
      </c>
      <c r="D150" s="12" t="s">
        <v>33</v>
      </c>
    </row>
    <row r="151" spans="1:4">
      <c r="A151" s="10" t="s">
        <v>73</v>
      </c>
      <c r="B151" s="10" t="s">
        <v>77</v>
      </c>
      <c r="C151" s="11">
        <v>2681.87</v>
      </c>
      <c r="D151" s="10" t="s">
        <v>34</v>
      </c>
    </row>
    <row r="152" spans="1:4">
      <c r="A152" s="12" t="s">
        <v>73</v>
      </c>
      <c r="B152" s="12" t="s">
        <v>78</v>
      </c>
      <c r="C152" s="13">
        <v>2649.6</v>
      </c>
      <c r="D152" s="12" t="s">
        <v>31</v>
      </c>
    </row>
    <row r="153" spans="1:4">
      <c r="A153" s="10" t="s">
        <v>73</v>
      </c>
      <c r="B153" s="10" t="s">
        <v>78</v>
      </c>
      <c r="C153" s="11">
        <v>1267.2</v>
      </c>
      <c r="D153" s="10" t="s">
        <v>32</v>
      </c>
    </row>
    <row r="154" spans="1:4">
      <c r="A154" s="12" t="s">
        <v>73</v>
      </c>
      <c r="B154" s="12" t="s">
        <v>78</v>
      </c>
      <c r="C154" s="13">
        <v>4473</v>
      </c>
      <c r="D154" s="12" t="s">
        <v>33</v>
      </c>
    </row>
    <row r="155" spans="1:4">
      <c r="A155" s="10" t="s">
        <v>73</v>
      </c>
      <c r="B155" s="10" t="s">
        <v>78</v>
      </c>
      <c r="C155" s="11">
        <v>5652</v>
      </c>
      <c r="D155" s="10" t="s">
        <v>34</v>
      </c>
    </row>
    <row r="156" spans="1:4">
      <c r="A156" s="12" t="s">
        <v>73</v>
      </c>
      <c r="B156" s="12" t="s">
        <v>79</v>
      </c>
      <c r="C156" s="13">
        <v>2220.8000000000002</v>
      </c>
      <c r="D156" s="12" t="s">
        <v>32</v>
      </c>
    </row>
    <row r="157" spans="1:4">
      <c r="A157" s="10" t="s">
        <v>73</v>
      </c>
      <c r="B157" s="10" t="s">
        <v>79</v>
      </c>
      <c r="C157" s="11">
        <v>448</v>
      </c>
      <c r="D157" s="10" t="s">
        <v>34</v>
      </c>
    </row>
    <row r="158" spans="1:4">
      <c r="A158" s="12" t="s">
        <v>73</v>
      </c>
      <c r="B158" s="12" t="s">
        <v>80</v>
      </c>
      <c r="C158" s="13">
        <v>1973.8</v>
      </c>
      <c r="D158" s="12" t="s">
        <v>31</v>
      </c>
    </row>
    <row r="159" spans="1:4">
      <c r="A159" s="10" t="s">
        <v>73</v>
      </c>
      <c r="B159" s="10" t="s">
        <v>80</v>
      </c>
      <c r="C159" s="11">
        <v>4488.2</v>
      </c>
      <c r="D159" s="10" t="s">
        <v>32</v>
      </c>
    </row>
    <row r="160" spans="1:4">
      <c r="A160" s="12" t="s">
        <v>73</v>
      </c>
      <c r="B160" s="12" t="s">
        <v>80</v>
      </c>
      <c r="C160" s="13">
        <v>3027.6</v>
      </c>
      <c r="D160" s="12" t="s">
        <v>33</v>
      </c>
    </row>
    <row r="161" spans="1:4">
      <c r="A161" s="10" t="s">
        <v>73</v>
      </c>
      <c r="B161" s="10" t="s">
        <v>80</v>
      </c>
      <c r="C161" s="11">
        <v>2349</v>
      </c>
      <c r="D161" s="10" t="s">
        <v>34</v>
      </c>
    </row>
    <row r="162" spans="1:4">
      <c r="A162" s="12" t="s">
        <v>73</v>
      </c>
      <c r="B162" s="12" t="s">
        <v>81</v>
      </c>
      <c r="C162" s="13">
        <v>1357.44</v>
      </c>
      <c r="D162" s="12" t="s">
        <v>31</v>
      </c>
    </row>
    <row r="163" spans="1:4">
      <c r="A163" s="10" t="s">
        <v>73</v>
      </c>
      <c r="B163" s="10" t="s">
        <v>81</v>
      </c>
      <c r="C163" s="11">
        <v>3029.25</v>
      </c>
      <c r="D163" s="10" t="s">
        <v>32</v>
      </c>
    </row>
    <row r="164" spans="1:4">
      <c r="A164" s="12" t="s">
        <v>73</v>
      </c>
      <c r="B164" s="12" t="s">
        <v>81</v>
      </c>
      <c r="C164" s="13">
        <v>504</v>
      </c>
      <c r="D164" s="12" t="s">
        <v>33</v>
      </c>
    </row>
    <row r="165" spans="1:4">
      <c r="A165" s="10" t="s">
        <v>73</v>
      </c>
      <c r="B165" s="10" t="s">
        <v>81</v>
      </c>
      <c r="C165" s="11">
        <v>656.25</v>
      </c>
      <c r="D165" s="10" t="s">
        <v>34</v>
      </c>
    </row>
    <row r="166" spans="1:4">
      <c r="A166" s="12" t="s">
        <v>73</v>
      </c>
      <c r="B166" s="12" t="s">
        <v>82</v>
      </c>
      <c r="C166" s="13">
        <v>456</v>
      </c>
      <c r="D166" s="12" t="s">
        <v>31</v>
      </c>
    </row>
    <row r="167" spans="1:4">
      <c r="A167" s="10" t="s">
        <v>73</v>
      </c>
      <c r="B167" s="10" t="s">
        <v>82</v>
      </c>
      <c r="C167" s="11">
        <v>1396.5</v>
      </c>
      <c r="D167" s="10" t="s">
        <v>32</v>
      </c>
    </row>
    <row r="168" spans="1:4">
      <c r="A168" s="12" t="s">
        <v>73</v>
      </c>
      <c r="B168" s="12" t="s">
        <v>82</v>
      </c>
      <c r="C168" s="13">
        <v>1162.8</v>
      </c>
      <c r="D168" s="12" t="s">
        <v>33</v>
      </c>
    </row>
    <row r="169" spans="1:4">
      <c r="A169" s="10" t="s">
        <v>73</v>
      </c>
      <c r="B169" s="10" t="s">
        <v>82</v>
      </c>
      <c r="C169" s="11">
        <v>5320</v>
      </c>
      <c r="D169" s="10" t="s">
        <v>34</v>
      </c>
    </row>
    <row r="170" spans="1:4">
      <c r="A170" s="12" t="s">
        <v>73</v>
      </c>
      <c r="B170" s="12" t="s">
        <v>83</v>
      </c>
      <c r="C170" s="13">
        <v>9116.7999999999993</v>
      </c>
      <c r="D170" s="12" t="s">
        <v>31</v>
      </c>
    </row>
    <row r="171" spans="1:4">
      <c r="A171" s="10" t="s">
        <v>73</v>
      </c>
      <c r="B171" s="10" t="s">
        <v>83</v>
      </c>
      <c r="C171" s="11">
        <v>7452.5</v>
      </c>
      <c r="D171" s="10" t="s">
        <v>32</v>
      </c>
    </row>
    <row r="172" spans="1:4">
      <c r="A172" s="12" t="s">
        <v>73</v>
      </c>
      <c r="B172" s="12" t="s">
        <v>83</v>
      </c>
      <c r="C172" s="13">
        <v>5087.5</v>
      </c>
      <c r="D172" s="12" t="s">
        <v>33</v>
      </c>
    </row>
    <row r="173" spans="1:4">
      <c r="A173" s="10" t="s">
        <v>73</v>
      </c>
      <c r="B173" s="10" t="s">
        <v>83</v>
      </c>
      <c r="C173" s="11">
        <v>11959.75</v>
      </c>
      <c r="D173" s="10" t="s">
        <v>34</v>
      </c>
    </row>
    <row r="174" spans="1:4">
      <c r="A174" s="12" t="s">
        <v>84</v>
      </c>
      <c r="B174" s="12" t="s">
        <v>85</v>
      </c>
      <c r="C174" s="13">
        <v>187.6</v>
      </c>
      <c r="D174" s="12" t="s">
        <v>31</v>
      </c>
    </row>
    <row r="175" spans="1:4">
      <c r="A175" s="10" t="s">
        <v>84</v>
      </c>
      <c r="B175" s="10" t="s">
        <v>85</v>
      </c>
      <c r="C175" s="11">
        <v>742</v>
      </c>
      <c r="D175" s="10" t="s">
        <v>32</v>
      </c>
    </row>
    <row r="176" spans="1:4">
      <c r="A176" s="12" t="s">
        <v>84</v>
      </c>
      <c r="B176" s="12" t="s">
        <v>85</v>
      </c>
      <c r="C176" s="13">
        <v>226.8</v>
      </c>
      <c r="D176" s="12" t="s">
        <v>33</v>
      </c>
    </row>
    <row r="177" spans="1:4">
      <c r="A177" s="10" t="s">
        <v>84</v>
      </c>
      <c r="B177" s="10" t="s">
        <v>85</v>
      </c>
      <c r="C177" s="11">
        <v>911.75</v>
      </c>
      <c r="D177" s="10" t="s">
        <v>34</v>
      </c>
    </row>
    <row r="178" spans="1:4">
      <c r="A178" s="12" t="s">
        <v>84</v>
      </c>
      <c r="B178" s="12" t="s">
        <v>86</v>
      </c>
      <c r="C178" s="13">
        <v>6931.2</v>
      </c>
      <c r="D178" s="12" t="s">
        <v>31</v>
      </c>
    </row>
    <row r="179" spans="1:4">
      <c r="A179" s="10" t="s">
        <v>84</v>
      </c>
      <c r="B179" s="10" t="s">
        <v>86</v>
      </c>
      <c r="C179" s="11">
        <v>9868.6</v>
      </c>
      <c r="D179" s="10" t="s">
        <v>32</v>
      </c>
    </row>
    <row r="180" spans="1:4">
      <c r="A180" s="12" t="s">
        <v>84</v>
      </c>
      <c r="B180" s="12" t="s">
        <v>86</v>
      </c>
      <c r="C180" s="13">
        <v>6771.6</v>
      </c>
      <c r="D180" s="12" t="s">
        <v>33</v>
      </c>
    </row>
    <row r="181" spans="1:4">
      <c r="A181" s="10" t="s">
        <v>84</v>
      </c>
      <c r="B181" s="10" t="s">
        <v>86</v>
      </c>
      <c r="C181" s="11">
        <v>9032.6</v>
      </c>
      <c r="D181" s="10" t="s">
        <v>34</v>
      </c>
    </row>
    <row r="182" spans="1:4">
      <c r="A182" s="12" t="s">
        <v>84</v>
      </c>
      <c r="B182" s="12" t="s">
        <v>87</v>
      </c>
      <c r="C182" s="13">
        <v>201.6</v>
      </c>
      <c r="D182" s="12" t="s">
        <v>31</v>
      </c>
    </row>
    <row r="183" spans="1:4">
      <c r="A183" s="10" t="s">
        <v>84</v>
      </c>
      <c r="B183" s="10" t="s">
        <v>87</v>
      </c>
      <c r="C183" s="11">
        <v>504</v>
      </c>
      <c r="D183" s="10" t="s">
        <v>32</v>
      </c>
    </row>
    <row r="184" spans="1:4">
      <c r="A184" s="12" t="s">
        <v>84</v>
      </c>
      <c r="B184" s="12" t="s">
        <v>87</v>
      </c>
      <c r="C184" s="13">
        <v>3318</v>
      </c>
      <c r="D184" s="12" t="s">
        <v>33</v>
      </c>
    </row>
    <row r="185" spans="1:4">
      <c r="A185" s="10" t="s">
        <v>84</v>
      </c>
      <c r="B185" s="10" t="s">
        <v>87</v>
      </c>
      <c r="C185" s="11">
        <v>210</v>
      </c>
      <c r="D185" s="10" t="s">
        <v>34</v>
      </c>
    </row>
    <row r="186" spans="1:4">
      <c r="A186" s="12" t="s">
        <v>84</v>
      </c>
      <c r="B186" s="12" t="s">
        <v>88</v>
      </c>
      <c r="C186" s="13">
        <v>499.2</v>
      </c>
      <c r="D186" s="12" t="s">
        <v>31</v>
      </c>
    </row>
    <row r="187" spans="1:4">
      <c r="A187" s="10" t="s">
        <v>84</v>
      </c>
      <c r="B187" s="10" t="s">
        <v>88</v>
      </c>
      <c r="C187" s="11">
        <v>87.75</v>
      </c>
      <c r="D187" s="10" t="s">
        <v>32</v>
      </c>
    </row>
    <row r="188" spans="1:4">
      <c r="A188" s="12" t="s">
        <v>84</v>
      </c>
      <c r="B188" s="12" t="s">
        <v>88</v>
      </c>
      <c r="C188" s="13">
        <v>585</v>
      </c>
      <c r="D188" s="12" t="s">
        <v>33</v>
      </c>
    </row>
    <row r="189" spans="1:4">
      <c r="A189" s="10" t="s">
        <v>84</v>
      </c>
      <c r="B189" s="10" t="s">
        <v>88</v>
      </c>
      <c r="C189" s="11">
        <v>984.75</v>
      </c>
      <c r="D189" s="10" t="s">
        <v>34</v>
      </c>
    </row>
    <row r="190" spans="1:4">
      <c r="A190" s="12" t="s">
        <v>84</v>
      </c>
      <c r="B190" s="12" t="s">
        <v>89</v>
      </c>
      <c r="C190" s="13">
        <v>985.6</v>
      </c>
      <c r="D190" s="12" t="s">
        <v>31</v>
      </c>
    </row>
    <row r="191" spans="1:4">
      <c r="A191" s="10" t="s">
        <v>84</v>
      </c>
      <c r="B191" s="10" t="s">
        <v>89</v>
      </c>
      <c r="C191" s="11">
        <v>912.8</v>
      </c>
      <c r="D191" s="10" t="s">
        <v>32</v>
      </c>
    </row>
    <row r="192" spans="1:4">
      <c r="A192" s="12" t="s">
        <v>84</v>
      </c>
      <c r="B192" s="12" t="s">
        <v>89</v>
      </c>
      <c r="C192" s="13">
        <v>2307.1999999999998</v>
      </c>
      <c r="D192" s="12" t="s">
        <v>33</v>
      </c>
    </row>
    <row r="193" spans="1:4">
      <c r="A193" s="10" t="s">
        <v>84</v>
      </c>
      <c r="B193" s="10" t="s">
        <v>89</v>
      </c>
      <c r="C193" s="11">
        <v>978.6</v>
      </c>
      <c r="D193" s="10" t="s">
        <v>34</v>
      </c>
    </row>
    <row r="194" spans="1:4">
      <c r="A194" s="12" t="s">
        <v>84</v>
      </c>
      <c r="B194" s="12" t="s">
        <v>90</v>
      </c>
      <c r="C194" s="13">
        <v>979.2</v>
      </c>
      <c r="D194" s="12" t="s">
        <v>31</v>
      </c>
    </row>
    <row r="195" spans="1:4">
      <c r="A195" s="10" t="s">
        <v>84</v>
      </c>
      <c r="B195" s="10" t="s">
        <v>90</v>
      </c>
      <c r="C195" s="11">
        <v>778.5</v>
      </c>
      <c r="D195" s="10" t="s">
        <v>32</v>
      </c>
    </row>
    <row r="196" spans="1:4">
      <c r="A196" s="12" t="s">
        <v>84</v>
      </c>
      <c r="B196" s="12" t="s">
        <v>90</v>
      </c>
      <c r="C196" s="13">
        <v>423</v>
      </c>
      <c r="D196" s="12" t="s">
        <v>33</v>
      </c>
    </row>
    <row r="197" spans="1:4">
      <c r="A197" s="10" t="s">
        <v>84</v>
      </c>
      <c r="B197" s="10" t="s">
        <v>90</v>
      </c>
      <c r="C197" s="11">
        <v>396</v>
      </c>
      <c r="D197" s="10" t="s">
        <v>34</v>
      </c>
    </row>
    <row r="198" spans="1:4">
      <c r="A198" s="12" t="s">
        <v>84</v>
      </c>
      <c r="B198" s="12" t="s">
        <v>91</v>
      </c>
      <c r="C198" s="13">
        <v>2912.7</v>
      </c>
      <c r="D198" s="12" t="s">
        <v>31</v>
      </c>
    </row>
    <row r="199" spans="1:4">
      <c r="A199" s="10" t="s">
        <v>84</v>
      </c>
      <c r="B199" s="10" t="s">
        <v>91</v>
      </c>
      <c r="C199" s="11">
        <v>1735.65</v>
      </c>
      <c r="D199" s="10" t="s">
        <v>32</v>
      </c>
    </row>
    <row r="200" spans="1:4">
      <c r="A200" s="12" t="s">
        <v>84</v>
      </c>
      <c r="B200" s="12" t="s">
        <v>91</v>
      </c>
      <c r="C200" s="13">
        <v>1679.12</v>
      </c>
      <c r="D200" s="12" t="s">
        <v>33</v>
      </c>
    </row>
    <row r="201" spans="1:4">
      <c r="A201" s="10" t="s">
        <v>84</v>
      </c>
      <c r="B201" s="10" t="s">
        <v>91</v>
      </c>
      <c r="C201" s="11">
        <v>798</v>
      </c>
      <c r="D201" s="10" t="s">
        <v>34</v>
      </c>
    </row>
    <row r="202" spans="1:4">
      <c r="A202" s="12" t="s">
        <v>92</v>
      </c>
      <c r="B202" s="12" t="s">
        <v>93</v>
      </c>
      <c r="C202" s="13">
        <v>2667.6</v>
      </c>
      <c r="D202" s="12" t="s">
        <v>31</v>
      </c>
    </row>
    <row r="203" spans="1:4">
      <c r="A203" s="10" t="s">
        <v>92</v>
      </c>
      <c r="B203" s="10" t="s">
        <v>93</v>
      </c>
      <c r="C203" s="11">
        <v>4013.1</v>
      </c>
      <c r="D203" s="10" t="s">
        <v>32</v>
      </c>
    </row>
    <row r="204" spans="1:4">
      <c r="A204" s="12" t="s">
        <v>92</v>
      </c>
      <c r="B204" s="12" t="s">
        <v>93</v>
      </c>
      <c r="C204" s="13">
        <v>3900</v>
      </c>
      <c r="D204" s="12" t="s">
        <v>33</v>
      </c>
    </row>
    <row r="205" spans="1:4">
      <c r="A205" s="10" t="s">
        <v>92</v>
      </c>
      <c r="B205" s="10" t="s">
        <v>93</v>
      </c>
      <c r="C205" s="11">
        <v>6000.15</v>
      </c>
      <c r="D205" s="10" t="s">
        <v>34</v>
      </c>
    </row>
    <row r="206" spans="1:4">
      <c r="A206" s="12" t="s">
        <v>92</v>
      </c>
      <c r="B206" s="12" t="s">
        <v>94</v>
      </c>
      <c r="C206" s="13">
        <v>1396.8</v>
      </c>
      <c r="D206" s="12" t="s">
        <v>31</v>
      </c>
    </row>
    <row r="207" spans="1:4">
      <c r="A207" s="10" t="s">
        <v>92</v>
      </c>
      <c r="B207" s="10" t="s">
        <v>94</v>
      </c>
      <c r="C207" s="11">
        <v>1319.2</v>
      </c>
      <c r="D207" s="10" t="s">
        <v>32</v>
      </c>
    </row>
    <row r="208" spans="1:4">
      <c r="A208" s="12" t="s">
        <v>92</v>
      </c>
      <c r="B208" s="12" t="s">
        <v>94</v>
      </c>
      <c r="C208" s="13">
        <v>4219.5</v>
      </c>
      <c r="D208" s="12" t="s">
        <v>34</v>
      </c>
    </row>
    <row r="209" spans="1:4">
      <c r="A209" s="10" t="s">
        <v>92</v>
      </c>
      <c r="B209" s="10" t="s">
        <v>95</v>
      </c>
      <c r="C209" s="11">
        <v>5710.08</v>
      </c>
      <c r="D209" s="10" t="s">
        <v>31</v>
      </c>
    </row>
    <row r="210" spans="1:4">
      <c r="A210" s="12" t="s">
        <v>92</v>
      </c>
      <c r="B210" s="12" t="s">
        <v>95</v>
      </c>
      <c r="C210" s="13">
        <v>1316.4</v>
      </c>
      <c r="D210" s="12" t="s">
        <v>32</v>
      </c>
    </row>
    <row r="211" spans="1:4">
      <c r="A211" s="10" t="s">
        <v>92</v>
      </c>
      <c r="B211" s="10" t="s">
        <v>95</v>
      </c>
      <c r="C211" s="11">
        <v>864</v>
      </c>
      <c r="D211" s="10" t="s">
        <v>33</v>
      </c>
    </row>
    <row r="212" spans="1:4">
      <c r="A212" s="12" t="s">
        <v>92</v>
      </c>
      <c r="B212" s="12" t="s">
        <v>95</v>
      </c>
      <c r="C212" s="13">
        <v>936</v>
      </c>
      <c r="D212" s="12" t="s">
        <v>34</v>
      </c>
    </row>
    <row r="213" spans="1:4">
      <c r="A213" s="10" t="s">
        <v>92</v>
      </c>
      <c r="B213" s="10" t="s">
        <v>96</v>
      </c>
      <c r="C213" s="11">
        <v>5154.8500000000004</v>
      </c>
      <c r="D213" s="10" t="s">
        <v>31</v>
      </c>
    </row>
    <row r="214" spans="1:4">
      <c r="A214" s="12" t="s">
        <v>92</v>
      </c>
      <c r="B214" s="12" t="s">
        <v>96</v>
      </c>
      <c r="C214" s="13">
        <v>2099.1999999999998</v>
      </c>
      <c r="D214" s="12" t="s">
        <v>32</v>
      </c>
    </row>
    <row r="215" spans="1:4">
      <c r="A215" s="10" t="s">
        <v>92</v>
      </c>
      <c r="B215" s="10" t="s">
        <v>96</v>
      </c>
      <c r="C215" s="11">
        <v>1500.6</v>
      </c>
      <c r="D215" s="10" t="s">
        <v>33</v>
      </c>
    </row>
    <row r="216" spans="1:4">
      <c r="A216" s="12" t="s">
        <v>92</v>
      </c>
      <c r="B216" s="12" t="s">
        <v>96</v>
      </c>
      <c r="C216" s="13">
        <v>4029.48</v>
      </c>
      <c r="D216" s="12" t="s">
        <v>34</v>
      </c>
    </row>
    <row r="217" spans="1:4">
      <c r="A217" s="10" t="s">
        <v>92</v>
      </c>
      <c r="B217" s="10" t="s">
        <v>97</v>
      </c>
      <c r="C217" s="11">
        <v>5702.4</v>
      </c>
      <c r="D217" s="10" t="s">
        <v>31</v>
      </c>
    </row>
    <row r="218" spans="1:4">
      <c r="A218" s="12" t="s">
        <v>92</v>
      </c>
      <c r="B218" s="12" t="s">
        <v>97</v>
      </c>
      <c r="C218" s="13">
        <v>4456.4399999999996</v>
      </c>
      <c r="D218" s="12" t="s">
        <v>32</v>
      </c>
    </row>
    <row r="219" spans="1:4">
      <c r="A219" s="10" t="s">
        <v>92</v>
      </c>
      <c r="B219" s="10" t="s">
        <v>97</v>
      </c>
      <c r="C219" s="11">
        <v>8912.8799999999992</v>
      </c>
      <c r="D219" s="10" t="s">
        <v>33</v>
      </c>
    </row>
    <row r="220" spans="1:4">
      <c r="A220" s="12" t="s">
        <v>92</v>
      </c>
      <c r="B220" s="12" t="s">
        <v>97</v>
      </c>
      <c r="C220" s="13">
        <v>14037.79</v>
      </c>
      <c r="D220" s="12" t="s">
        <v>34</v>
      </c>
    </row>
    <row r="221" spans="1:4">
      <c r="A221" s="10" t="s">
        <v>92</v>
      </c>
      <c r="B221" s="10" t="s">
        <v>98</v>
      </c>
      <c r="C221" s="11">
        <v>966.42</v>
      </c>
      <c r="D221" s="10" t="s">
        <v>31</v>
      </c>
    </row>
    <row r="222" spans="1:4">
      <c r="A222" s="12" t="s">
        <v>92</v>
      </c>
      <c r="B222" s="12" t="s">
        <v>98</v>
      </c>
      <c r="C222" s="13">
        <v>490.21</v>
      </c>
      <c r="D222" s="12" t="s">
        <v>32</v>
      </c>
    </row>
    <row r="223" spans="1:4">
      <c r="A223" s="10" t="s">
        <v>92</v>
      </c>
      <c r="B223" s="10" t="s">
        <v>98</v>
      </c>
      <c r="C223" s="11">
        <v>666.03</v>
      </c>
      <c r="D223" s="10" t="s">
        <v>33</v>
      </c>
    </row>
    <row r="224" spans="1:4">
      <c r="A224" s="12" t="s">
        <v>92</v>
      </c>
      <c r="B224" s="12" t="s">
        <v>98</v>
      </c>
      <c r="C224" s="13">
        <v>978.93</v>
      </c>
      <c r="D224" s="12" t="s">
        <v>34</v>
      </c>
    </row>
    <row r="225" spans="1:4">
      <c r="A225" s="10" t="s">
        <v>99</v>
      </c>
      <c r="B225" s="10" t="s">
        <v>100</v>
      </c>
      <c r="C225" s="11">
        <v>360</v>
      </c>
      <c r="D225" s="10" t="s">
        <v>31</v>
      </c>
    </row>
    <row r="226" spans="1:4">
      <c r="A226" s="12" t="s">
        <v>99</v>
      </c>
      <c r="B226" s="12" t="s">
        <v>100</v>
      </c>
      <c r="C226" s="13">
        <v>128</v>
      </c>
      <c r="D226" s="12" t="s">
        <v>32</v>
      </c>
    </row>
    <row r="227" spans="1:4">
      <c r="A227" s="10" t="s">
        <v>99</v>
      </c>
      <c r="B227" s="10" t="s">
        <v>100</v>
      </c>
      <c r="C227" s="11">
        <v>400</v>
      </c>
      <c r="D227" s="10" t="s">
        <v>34</v>
      </c>
    </row>
    <row r="228" spans="1:4">
      <c r="A228" s="12" t="s">
        <v>99</v>
      </c>
      <c r="B228" s="12" t="s">
        <v>101</v>
      </c>
      <c r="C228" s="13">
        <v>1411.92</v>
      </c>
      <c r="D228" s="12" t="s">
        <v>31</v>
      </c>
    </row>
    <row r="229" spans="1:4">
      <c r="A229" s="10" t="s">
        <v>99</v>
      </c>
      <c r="B229" s="10" t="s">
        <v>101</v>
      </c>
      <c r="C229" s="11">
        <v>8384.6</v>
      </c>
      <c r="D229" s="10" t="s">
        <v>32</v>
      </c>
    </row>
    <row r="230" spans="1:4">
      <c r="A230" s="12" t="s">
        <v>99</v>
      </c>
      <c r="B230" s="12" t="s">
        <v>101</v>
      </c>
      <c r="C230" s="13">
        <v>1855</v>
      </c>
      <c r="D230" s="12" t="s">
        <v>33</v>
      </c>
    </row>
    <row r="231" spans="1:4">
      <c r="A231" s="10" t="s">
        <v>99</v>
      </c>
      <c r="B231" s="10" t="s">
        <v>101</v>
      </c>
      <c r="C231" s="11">
        <v>11898.5</v>
      </c>
      <c r="D231" s="10" t="s">
        <v>34</v>
      </c>
    </row>
    <row r="232" spans="1:4">
      <c r="A232" s="12" t="s">
        <v>99</v>
      </c>
      <c r="B232" s="12" t="s">
        <v>102</v>
      </c>
      <c r="C232" s="13">
        <v>4105.92</v>
      </c>
      <c r="D232" s="12" t="s">
        <v>31</v>
      </c>
    </row>
    <row r="233" spans="1:4">
      <c r="A233" s="10" t="s">
        <v>99</v>
      </c>
      <c r="B233" s="10" t="s">
        <v>102</v>
      </c>
      <c r="C233" s="11">
        <v>3310.56</v>
      </c>
      <c r="D233" s="10" t="s">
        <v>32</v>
      </c>
    </row>
    <row r="234" spans="1:4">
      <c r="A234" s="12" t="s">
        <v>99</v>
      </c>
      <c r="B234" s="12" t="s">
        <v>102</v>
      </c>
      <c r="C234" s="13">
        <v>1881</v>
      </c>
      <c r="D234" s="12" t="s">
        <v>33</v>
      </c>
    </row>
    <row r="235" spans="1:4">
      <c r="A235" s="10" t="s">
        <v>99</v>
      </c>
      <c r="B235" s="10" t="s">
        <v>102</v>
      </c>
      <c r="C235" s="11">
        <v>3556.8</v>
      </c>
      <c r="D235" s="10" t="s">
        <v>34</v>
      </c>
    </row>
    <row r="236" spans="1:4">
      <c r="A236" s="12" t="s">
        <v>99</v>
      </c>
      <c r="B236" s="12" t="s">
        <v>103</v>
      </c>
      <c r="C236" s="13">
        <v>2018.1</v>
      </c>
      <c r="D236" s="12" t="s">
        <v>31</v>
      </c>
    </row>
    <row r="237" spans="1:4">
      <c r="A237" s="10" t="s">
        <v>99</v>
      </c>
      <c r="B237" s="10" t="s">
        <v>103</v>
      </c>
      <c r="C237" s="11">
        <v>2185.5</v>
      </c>
      <c r="D237" s="10" t="s">
        <v>32</v>
      </c>
    </row>
    <row r="238" spans="1:4">
      <c r="A238" s="12" t="s">
        <v>99</v>
      </c>
      <c r="B238" s="12" t="s">
        <v>103</v>
      </c>
      <c r="C238" s="13">
        <v>1866.97</v>
      </c>
      <c r="D238" s="12" t="s">
        <v>33</v>
      </c>
    </row>
    <row r="239" spans="1:4">
      <c r="A239" s="10" t="s">
        <v>99</v>
      </c>
      <c r="B239" s="10" t="s">
        <v>103</v>
      </c>
      <c r="C239" s="11">
        <v>470.81</v>
      </c>
      <c r="D239" s="10" t="s">
        <v>34</v>
      </c>
    </row>
    <row r="240" spans="1:4">
      <c r="A240" s="12" t="s">
        <v>99</v>
      </c>
      <c r="B240" s="12" t="s">
        <v>104</v>
      </c>
      <c r="C240" s="13">
        <v>1084.8</v>
      </c>
      <c r="D240" s="12" t="s">
        <v>31</v>
      </c>
    </row>
    <row r="241" spans="1:4">
      <c r="A241" s="10" t="s">
        <v>99</v>
      </c>
      <c r="B241" s="10" t="s">
        <v>104</v>
      </c>
      <c r="C241" s="11">
        <v>1575</v>
      </c>
      <c r="D241" s="10" t="s">
        <v>32</v>
      </c>
    </row>
    <row r="242" spans="1:4">
      <c r="A242" s="12" t="s">
        <v>99</v>
      </c>
      <c r="B242" s="12" t="s">
        <v>104</v>
      </c>
      <c r="C242" s="13">
        <v>2700</v>
      </c>
      <c r="D242" s="12" t="s">
        <v>33</v>
      </c>
    </row>
    <row r="243" spans="1:4">
      <c r="A243" s="10" t="s">
        <v>99</v>
      </c>
      <c r="B243" s="10" t="s">
        <v>104</v>
      </c>
      <c r="C243" s="11">
        <v>3826.5</v>
      </c>
      <c r="D243" s="10" t="s">
        <v>34</v>
      </c>
    </row>
    <row r="244" spans="1:4">
      <c r="A244" s="12" t="s">
        <v>105</v>
      </c>
      <c r="B244" s="12" t="s">
        <v>106</v>
      </c>
      <c r="C244" s="13">
        <v>1474.41</v>
      </c>
      <c r="D244" s="12" t="s">
        <v>31</v>
      </c>
    </row>
    <row r="245" spans="1:4">
      <c r="A245" s="10" t="s">
        <v>105</v>
      </c>
      <c r="B245" s="10" t="s">
        <v>106</v>
      </c>
      <c r="C245" s="11">
        <v>2272</v>
      </c>
      <c r="D245" s="10" t="s">
        <v>32</v>
      </c>
    </row>
    <row r="246" spans="1:4">
      <c r="A246" s="12" t="s">
        <v>105</v>
      </c>
      <c r="B246" s="12" t="s">
        <v>106</v>
      </c>
      <c r="C246" s="13">
        <v>3887.92</v>
      </c>
      <c r="D246" s="12" t="s">
        <v>33</v>
      </c>
    </row>
    <row r="247" spans="1:4">
      <c r="A247" s="10" t="s">
        <v>105</v>
      </c>
      <c r="B247" s="10" t="s">
        <v>106</v>
      </c>
      <c r="C247" s="11">
        <v>2162</v>
      </c>
      <c r="D247" s="10" t="s">
        <v>34</v>
      </c>
    </row>
    <row r="248" spans="1:4">
      <c r="A248" s="12" t="s">
        <v>105</v>
      </c>
      <c r="B248" s="12" t="s">
        <v>107</v>
      </c>
      <c r="C248" s="13">
        <v>1500</v>
      </c>
      <c r="D248" s="12" t="s">
        <v>31</v>
      </c>
    </row>
    <row r="249" spans="1:4">
      <c r="A249" s="10" t="s">
        <v>105</v>
      </c>
      <c r="B249" s="10" t="s">
        <v>107</v>
      </c>
      <c r="C249" s="11">
        <v>2362.5</v>
      </c>
      <c r="D249" s="10" t="s">
        <v>32</v>
      </c>
    </row>
    <row r="250" spans="1:4">
      <c r="A250" s="12" t="s">
        <v>105</v>
      </c>
      <c r="B250" s="12" t="s">
        <v>107</v>
      </c>
      <c r="C250" s="13">
        <v>7100</v>
      </c>
      <c r="D250" s="12" t="s">
        <v>33</v>
      </c>
    </row>
    <row r="251" spans="1:4">
      <c r="A251" s="10" t="s">
        <v>105</v>
      </c>
      <c r="B251" s="10" t="s">
        <v>107</v>
      </c>
      <c r="C251" s="11">
        <v>4987.5</v>
      </c>
      <c r="D251" s="10" t="s">
        <v>34</v>
      </c>
    </row>
    <row r="252" spans="1:4">
      <c r="A252" s="12" t="s">
        <v>105</v>
      </c>
      <c r="B252" s="12" t="s">
        <v>108</v>
      </c>
      <c r="C252" s="13">
        <v>265</v>
      </c>
      <c r="D252" s="12" t="s">
        <v>32</v>
      </c>
    </row>
    <row r="253" spans="1:4">
      <c r="A253" s="10" t="s">
        <v>105</v>
      </c>
      <c r="B253" s="10" t="s">
        <v>108</v>
      </c>
      <c r="C253" s="11">
        <v>1393.9</v>
      </c>
      <c r="D253" s="10" t="s">
        <v>33</v>
      </c>
    </row>
    <row r="254" spans="1:4">
      <c r="A254" s="12" t="s">
        <v>105</v>
      </c>
      <c r="B254" s="12" t="s">
        <v>108</v>
      </c>
      <c r="C254" s="13">
        <v>417.38</v>
      </c>
      <c r="D254" s="12" t="s">
        <v>34</v>
      </c>
    </row>
    <row r="255" spans="1:4">
      <c r="A255" s="10" t="s">
        <v>105</v>
      </c>
      <c r="B255" s="10" t="s">
        <v>109</v>
      </c>
      <c r="C255" s="11">
        <v>208</v>
      </c>
      <c r="D255" s="10" t="s">
        <v>31</v>
      </c>
    </row>
    <row r="256" spans="1:4">
      <c r="A256" s="12" t="s">
        <v>105</v>
      </c>
      <c r="B256" s="12" t="s">
        <v>109</v>
      </c>
      <c r="C256" s="13">
        <v>421.2</v>
      </c>
      <c r="D256" s="12" t="s">
        <v>32</v>
      </c>
    </row>
    <row r="257" spans="1:4">
      <c r="A257" s="10" t="s">
        <v>105</v>
      </c>
      <c r="B257" s="10" t="s">
        <v>110</v>
      </c>
      <c r="C257" s="11">
        <v>2000</v>
      </c>
      <c r="D257" s="10" t="s">
        <v>31</v>
      </c>
    </row>
    <row r="258" spans="1:4">
      <c r="A258" s="12" t="s">
        <v>105</v>
      </c>
      <c r="B258" s="12" t="s">
        <v>110</v>
      </c>
      <c r="C258" s="13">
        <v>1</v>
      </c>
      <c r="D258" s="12" t="s">
        <v>32</v>
      </c>
    </row>
    <row r="259" spans="1:4">
      <c r="A259" s="10" t="s">
        <v>105</v>
      </c>
      <c r="B259" s="10" t="s">
        <v>110</v>
      </c>
      <c r="C259" s="11">
        <v>1</v>
      </c>
      <c r="D259" s="10" t="s">
        <v>33</v>
      </c>
    </row>
    <row r="260" spans="1:4">
      <c r="A260" s="12" t="s">
        <v>105</v>
      </c>
      <c r="B260" s="12" t="s">
        <v>110</v>
      </c>
      <c r="C260" s="13">
        <v>3323.2</v>
      </c>
      <c r="D260" s="12" t="s">
        <v>34</v>
      </c>
    </row>
    <row r="261" spans="1:4">
      <c r="A261" s="10" t="s">
        <v>105</v>
      </c>
      <c r="B261" s="10" t="s">
        <v>111</v>
      </c>
      <c r="C261" s="11">
        <v>68.400000000000006</v>
      </c>
      <c r="D261" s="10" t="s">
        <v>31</v>
      </c>
    </row>
    <row r="262" spans="1:4">
      <c r="A262" s="12" t="s">
        <v>105</v>
      </c>
      <c r="B262" s="12" t="s">
        <v>111</v>
      </c>
      <c r="C262" s="13">
        <v>2698</v>
      </c>
      <c r="D262" s="12" t="s">
        <v>32</v>
      </c>
    </row>
    <row r="263" spans="1:4">
      <c r="A263" s="10" t="s">
        <v>105</v>
      </c>
      <c r="B263" s="10" t="s">
        <v>111</v>
      </c>
      <c r="C263" s="11">
        <v>2199.25</v>
      </c>
      <c r="D263" s="10" t="s">
        <v>33</v>
      </c>
    </row>
    <row r="264" spans="1:4">
      <c r="A264" s="12" t="s">
        <v>105</v>
      </c>
      <c r="B264" s="12" t="s">
        <v>111</v>
      </c>
      <c r="C264" s="13">
        <v>1928.5</v>
      </c>
      <c r="D264" s="12" t="s">
        <v>34</v>
      </c>
    </row>
    <row r="265" spans="1:4">
      <c r="A265" s="10" t="s">
        <v>105</v>
      </c>
      <c r="B265" s="10" t="s">
        <v>112</v>
      </c>
      <c r="C265" s="11">
        <v>385</v>
      </c>
      <c r="D265" s="10" t="s">
        <v>31</v>
      </c>
    </row>
    <row r="266" spans="1:4">
      <c r="A266" s="12" t="s">
        <v>105</v>
      </c>
      <c r="B266" s="12" t="s">
        <v>112</v>
      </c>
      <c r="C266" s="13">
        <v>1242.52</v>
      </c>
      <c r="D266" s="12" t="s">
        <v>32</v>
      </c>
    </row>
    <row r="267" spans="1:4">
      <c r="A267" s="10" t="s">
        <v>105</v>
      </c>
      <c r="B267" s="10" t="s">
        <v>112</v>
      </c>
      <c r="C267" s="11">
        <v>468.51</v>
      </c>
      <c r="D267" s="10" t="s">
        <v>33</v>
      </c>
    </row>
    <row r="268" spans="1:4">
      <c r="A268" s="12" t="s">
        <v>105</v>
      </c>
      <c r="B268" s="12" t="s">
        <v>112</v>
      </c>
      <c r="C268" s="13">
        <v>2542.77</v>
      </c>
      <c r="D268" s="12" t="s">
        <v>34</v>
      </c>
    </row>
    <row r="269" spans="1:4">
      <c r="A269" s="10" t="s">
        <v>105</v>
      </c>
      <c r="B269" s="10" t="s">
        <v>113</v>
      </c>
      <c r="C269" s="11">
        <v>61.44</v>
      </c>
      <c r="D269" s="10" t="s">
        <v>31</v>
      </c>
    </row>
    <row r="270" spans="1:4">
      <c r="A270" s="12" t="s">
        <v>105</v>
      </c>
      <c r="B270" s="12" t="s">
        <v>113</v>
      </c>
      <c r="C270" s="13">
        <v>168</v>
      </c>
      <c r="D270" s="12" t="s">
        <v>32</v>
      </c>
    </row>
    <row r="271" spans="1:4">
      <c r="A271" s="10" t="s">
        <v>105</v>
      </c>
      <c r="B271" s="10" t="s">
        <v>113</v>
      </c>
      <c r="C271" s="11">
        <v>469.5</v>
      </c>
      <c r="D271" s="10" t="s">
        <v>33</v>
      </c>
    </row>
    <row r="272" spans="1:4">
      <c r="A272" s="12" t="s">
        <v>105</v>
      </c>
      <c r="B272" s="12" t="s">
        <v>113</v>
      </c>
      <c r="C272" s="13">
        <v>60</v>
      </c>
      <c r="D272" s="12" t="s">
        <v>34</v>
      </c>
    </row>
    <row r="273" spans="1:4">
      <c r="A273" s="10" t="s">
        <v>105</v>
      </c>
      <c r="B273" s="10" t="s">
        <v>114</v>
      </c>
      <c r="C273" s="11">
        <v>1308.24</v>
      </c>
      <c r="D273" s="10" t="s">
        <v>31</v>
      </c>
    </row>
    <row r="274" spans="1:4">
      <c r="A274" s="12" t="s">
        <v>105</v>
      </c>
      <c r="B274" s="12" t="s">
        <v>114</v>
      </c>
      <c r="C274" s="13">
        <v>1838.19</v>
      </c>
      <c r="D274" s="12" t="s">
        <v>32</v>
      </c>
    </row>
    <row r="275" spans="1:4">
      <c r="A275" s="10" t="s">
        <v>105</v>
      </c>
      <c r="B275" s="10" t="s">
        <v>114</v>
      </c>
      <c r="C275" s="11">
        <v>815.54</v>
      </c>
      <c r="D275" s="10" t="s">
        <v>33</v>
      </c>
    </row>
    <row r="276" spans="1:4">
      <c r="A276" s="12" t="s">
        <v>105</v>
      </c>
      <c r="B276" s="12" t="s">
        <v>114</v>
      </c>
      <c r="C276" s="13">
        <v>1922.33</v>
      </c>
      <c r="D276" s="12" t="s">
        <v>34</v>
      </c>
    </row>
    <row r="277" spans="1:4">
      <c r="A277" s="10" t="s">
        <v>105</v>
      </c>
      <c r="B277" s="10" t="s">
        <v>115</v>
      </c>
      <c r="C277" s="11">
        <v>216</v>
      </c>
      <c r="D277" s="10" t="s">
        <v>31</v>
      </c>
    </row>
    <row r="278" spans="1:4">
      <c r="A278" s="12" t="s">
        <v>105</v>
      </c>
      <c r="B278" s="12" t="s">
        <v>115</v>
      </c>
      <c r="C278" s="13">
        <v>714</v>
      </c>
      <c r="D278" s="12" t="s">
        <v>32</v>
      </c>
    </row>
    <row r="279" spans="1:4">
      <c r="A279" s="10" t="s">
        <v>105</v>
      </c>
      <c r="B279" s="10" t="s">
        <v>115</v>
      </c>
      <c r="C279" s="11">
        <v>1646.25</v>
      </c>
      <c r="D279" s="10" t="s">
        <v>33</v>
      </c>
    </row>
    <row r="280" spans="1:4">
      <c r="A280" s="12" t="s">
        <v>105</v>
      </c>
      <c r="B280" s="12" t="s">
        <v>115</v>
      </c>
      <c r="C280" s="13">
        <v>941.25</v>
      </c>
      <c r="D280" s="12" t="s">
        <v>34</v>
      </c>
    </row>
    <row r="281" spans="1:4">
      <c r="A281" s="10" t="s">
        <v>105</v>
      </c>
      <c r="B281" s="10" t="s">
        <v>116</v>
      </c>
      <c r="C281" s="11">
        <v>205.2</v>
      </c>
      <c r="D281" s="10" t="s">
        <v>31</v>
      </c>
    </row>
    <row r="282" spans="1:4">
      <c r="A282" s="12" t="s">
        <v>105</v>
      </c>
      <c r="B282" s="12" t="s">
        <v>116</v>
      </c>
      <c r="C282" s="13">
        <v>1007</v>
      </c>
      <c r="D282" s="12" t="s">
        <v>32</v>
      </c>
    </row>
    <row r="283" spans="1:4">
      <c r="A283" s="10" t="s">
        <v>105</v>
      </c>
      <c r="B283" s="10" t="s">
        <v>116</v>
      </c>
      <c r="C283" s="11">
        <v>190</v>
      </c>
      <c r="D283" s="10" t="s">
        <v>33</v>
      </c>
    </row>
    <row r="284" spans="1:4">
      <c r="A284" s="12" t="s">
        <v>105</v>
      </c>
      <c r="B284" s="12" t="s">
        <v>116</v>
      </c>
      <c r="C284" s="13">
        <v>1953.67</v>
      </c>
      <c r="D284" s="12" t="s">
        <v>34</v>
      </c>
    </row>
    <row r="285" spans="1:4">
      <c r="A285" s="10" t="s">
        <v>105</v>
      </c>
      <c r="B285" s="10" t="s">
        <v>117</v>
      </c>
      <c r="C285" s="11">
        <v>803.52</v>
      </c>
      <c r="D285" s="10" t="s">
        <v>31</v>
      </c>
    </row>
    <row r="286" spans="1:4">
      <c r="A286" s="12" t="s">
        <v>105</v>
      </c>
      <c r="B286" s="12" t="s">
        <v>117</v>
      </c>
      <c r="C286" s="13">
        <v>91.8</v>
      </c>
      <c r="D286" s="12" t="s">
        <v>32</v>
      </c>
    </row>
    <row r="287" spans="1:4">
      <c r="A287" s="10" t="s">
        <v>105</v>
      </c>
      <c r="B287" s="10" t="s">
        <v>117</v>
      </c>
      <c r="C287" s="11">
        <v>1504.8</v>
      </c>
      <c r="D287" s="10" t="s">
        <v>33</v>
      </c>
    </row>
    <row r="288" spans="1:4">
      <c r="A288" s="14" t="s">
        <v>105</v>
      </c>
      <c r="B288" s="14" t="s">
        <v>117</v>
      </c>
      <c r="C288" s="15">
        <v>823.2</v>
      </c>
      <c r="D288" s="14" t="s">
        <v>34</v>
      </c>
    </row>
    <row r="289" spans="1:4">
      <c r="A289" s="10" t="s">
        <v>105</v>
      </c>
      <c r="B289" s="10" t="s">
        <v>117</v>
      </c>
      <c r="C289" s="11">
        <v>10000</v>
      </c>
      <c r="D289" s="10" t="s">
        <v>118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3:B44"/>
  <sheetViews>
    <sheetView workbookViewId="0">
      <selection activeCell="A3" sqref="A3"/>
    </sheetView>
  </sheetViews>
  <sheetFormatPr defaultRowHeight="15"/>
  <cols>
    <col min="1" max="1" width="16.140625" bestFit="1" customWidth="1"/>
    <col min="2" max="2" width="12.140625" bestFit="1" customWidth="1"/>
  </cols>
  <sheetData>
    <row r="3" spans="1:2">
      <c r="A3" s="49" t="s">
        <v>312</v>
      </c>
      <c r="B3" t="s">
        <v>327</v>
      </c>
    </row>
    <row r="4" spans="1:2">
      <c r="A4" s="32" t="s">
        <v>29</v>
      </c>
      <c r="B4" s="50">
        <v>102074.29</v>
      </c>
    </row>
    <row r="5" spans="1:2">
      <c r="A5" s="51" t="s">
        <v>31</v>
      </c>
      <c r="B5" s="50">
        <v>35858.199999999997</v>
      </c>
    </row>
    <row r="6" spans="1:2">
      <c r="A6" s="51" t="s">
        <v>32</v>
      </c>
      <c r="B6" s="50">
        <v>25466.949999999997</v>
      </c>
    </row>
    <row r="7" spans="1:2">
      <c r="A7" s="51" t="s">
        <v>33</v>
      </c>
      <c r="B7" s="50">
        <v>20845.09</v>
      </c>
    </row>
    <row r="8" spans="1:2">
      <c r="A8" s="51" t="s">
        <v>34</v>
      </c>
      <c r="B8" s="50">
        <v>19904.05</v>
      </c>
    </row>
    <row r="9" spans="1:2">
      <c r="A9" s="32" t="s">
        <v>46</v>
      </c>
      <c r="B9" s="50">
        <v>55277.56</v>
      </c>
    </row>
    <row r="10" spans="1:2">
      <c r="A10" s="51" t="s">
        <v>31</v>
      </c>
      <c r="B10" s="50">
        <v>11922.16</v>
      </c>
    </row>
    <row r="11" spans="1:2">
      <c r="A11" s="51" t="s">
        <v>32</v>
      </c>
      <c r="B11" s="50">
        <v>13347.27</v>
      </c>
    </row>
    <row r="12" spans="1:2">
      <c r="A12" s="51" t="s">
        <v>33</v>
      </c>
      <c r="B12" s="50">
        <v>14001.949999999999</v>
      </c>
    </row>
    <row r="13" spans="1:2">
      <c r="A13" s="51" t="s">
        <v>34</v>
      </c>
      <c r="B13" s="50">
        <v>16006.18</v>
      </c>
    </row>
    <row r="14" spans="1:2">
      <c r="A14" s="32" t="s">
        <v>59</v>
      </c>
      <c r="B14" s="50">
        <v>80894.11</v>
      </c>
    </row>
    <row r="15" spans="1:2">
      <c r="A15" s="51" t="s">
        <v>31</v>
      </c>
      <c r="B15" s="50">
        <v>21082.75</v>
      </c>
    </row>
    <row r="16" spans="1:2">
      <c r="A16" s="51" t="s">
        <v>32</v>
      </c>
      <c r="B16" s="50">
        <v>22065.51</v>
      </c>
    </row>
    <row r="17" spans="1:2">
      <c r="A17" s="51" t="s">
        <v>33</v>
      </c>
      <c r="B17" s="50">
        <v>17964.859999999997</v>
      </c>
    </row>
    <row r="18" spans="1:2">
      <c r="A18" s="51" t="s">
        <v>34</v>
      </c>
      <c r="B18" s="50">
        <v>19780.990000000002</v>
      </c>
    </row>
    <row r="19" spans="1:2">
      <c r="A19" s="32" t="s">
        <v>73</v>
      </c>
      <c r="B19" s="50">
        <v>114749.75</v>
      </c>
    </row>
    <row r="20" spans="1:2">
      <c r="A20" s="51" t="s">
        <v>31</v>
      </c>
      <c r="B20" s="50">
        <v>24118.720000000001</v>
      </c>
    </row>
    <row r="21" spans="1:2">
      <c r="A21" s="51" t="s">
        <v>32</v>
      </c>
      <c r="B21" s="50">
        <v>27254.120000000003</v>
      </c>
    </row>
    <row r="22" spans="1:2">
      <c r="A22" s="51" t="s">
        <v>33</v>
      </c>
      <c r="B22" s="50">
        <v>28627.539999999997</v>
      </c>
    </row>
    <row r="23" spans="1:2">
      <c r="A23" s="51" t="s">
        <v>34</v>
      </c>
      <c r="B23" s="50">
        <v>34749.369999999995</v>
      </c>
    </row>
    <row r="24" spans="1:2">
      <c r="A24" s="32" t="s">
        <v>84</v>
      </c>
      <c r="B24" s="50">
        <v>55948.820000000007</v>
      </c>
    </row>
    <row r="25" spans="1:2">
      <c r="A25" s="51" t="s">
        <v>31</v>
      </c>
      <c r="B25" s="50">
        <v>12697.100000000002</v>
      </c>
    </row>
    <row r="26" spans="1:2">
      <c r="A26" s="51" t="s">
        <v>32</v>
      </c>
      <c r="B26" s="50">
        <v>14629.3</v>
      </c>
    </row>
    <row r="27" spans="1:2">
      <c r="A27" s="51" t="s">
        <v>33</v>
      </c>
      <c r="B27" s="50">
        <v>15310.720000000001</v>
      </c>
    </row>
    <row r="28" spans="1:2">
      <c r="A28" s="51" t="s">
        <v>34</v>
      </c>
      <c r="B28" s="50">
        <v>13311.7</v>
      </c>
    </row>
    <row r="29" spans="1:2">
      <c r="A29" s="32" t="s">
        <v>92</v>
      </c>
      <c r="B29" s="50">
        <v>81338.06</v>
      </c>
    </row>
    <row r="30" spans="1:2">
      <c r="A30" s="51" t="s">
        <v>31</v>
      </c>
      <c r="B30" s="50">
        <v>21598.149999999998</v>
      </c>
    </row>
    <row r="31" spans="1:2">
      <c r="A31" s="51" t="s">
        <v>32</v>
      </c>
      <c r="B31" s="50">
        <v>13694.55</v>
      </c>
    </row>
    <row r="32" spans="1:2">
      <c r="A32" s="51" t="s">
        <v>33</v>
      </c>
      <c r="B32" s="50">
        <v>15843.51</v>
      </c>
    </row>
    <row r="33" spans="1:2">
      <c r="A33" s="51" t="s">
        <v>34</v>
      </c>
      <c r="B33" s="50">
        <v>30201.85</v>
      </c>
    </row>
    <row r="34" spans="1:2">
      <c r="A34" s="32" t="s">
        <v>99</v>
      </c>
      <c r="B34" s="50">
        <v>53019.98</v>
      </c>
    </row>
    <row r="35" spans="1:2">
      <c r="A35" s="51" t="s">
        <v>31</v>
      </c>
      <c r="B35" s="50">
        <v>8980.74</v>
      </c>
    </row>
    <row r="36" spans="1:2">
      <c r="A36" s="51" t="s">
        <v>32</v>
      </c>
      <c r="B36" s="50">
        <v>15583.66</v>
      </c>
    </row>
    <row r="37" spans="1:2">
      <c r="A37" s="51" t="s">
        <v>33</v>
      </c>
      <c r="B37" s="50">
        <v>8302.9700000000012</v>
      </c>
    </row>
    <row r="38" spans="1:2">
      <c r="A38" s="51" t="s">
        <v>34</v>
      </c>
      <c r="B38" s="50">
        <v>20152.61</v>
      </c>
    </row>
    <row r="39" spans="1:2">
      <c r="A39" s="32" t="s">
        <v>105</v>
      </c>
      <c r="B39" s="50">
        <v>72049.89</v>
      </c>
    </row>
    <row r="40" spans="1:2">
      <c r="A40" s="51" t="s">
        <v>31</v>
      </c>
      <c r="B40" s="50">
        <v>8230.2099999999991</v>
      </c>
    </row>
    <row r="41" spans="1:2">
      <c r="A41" s="51" t="s">
        <v>32</v>
      </c>
      <c r="B41" s="50">
        <v>13081.21</v>
      </c>
    </row>
    <row r="42" spans="1:2">
      <c r="A42" s="51" t="s">
        <v>33</v>
      </c>
      <c r="B42" s="50">
        <v>19676.669999999998</v>
      </c>
    </row>
    <row r="43" spans="1:2">
      <c r="A43" s="51" t="s">
        <v>34</v>
      </c>
      <c r="B43" s="50">
        <v>31061.8</v>
      </c>
    </row>
    <row r="44" spans="1:2">
      <c r="A44" s="32" t="s">
        <v>217</v>
      </c>
      <c r="B44" s="50">
        <v>615352.46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H30"/>
  <sheetViews>
    <sheetView workbookViewId="0">
      <selection sqref="A1:H1"/>
    </sheetView>
  </sheetViews>
  <sheetFormatPr defaultColWidth="14" defaultRowHeight="15"/>
  <cols>
    <col min="1" max="1" width="13" style="16" bestFit="1" customWidth="1"/>
    <col min="2" max="2" width="12.85546875" style="16" bestFit="1" customWidth="1"/>
    <col min="3" max="3" width="20.140625" style="16" bestFit="1" customWidth="1"/>
    <col min="4" max="4" width="13.42578125" style="16" bestFit="1" customWidth="1"/>
    <col min="5" max="5" width="12.7109375" style="16" bestFit="1" customWidth="1"/>
    <col min="6" max="6" width="16.7109375" style="28" customWidth="1"/>
    <col min="7" max="7" width="6.85546875" style="16" bestFit="1" customWidth="1"/>
    <col min="8" max="8" width="11.5703125" style="16" bestFit="1" customWidth="1"/>
    <col min="9" max="16384" width="14" style="16"/>
  </cols>
  <sheetData>
    <row r="1" spans="1:8" ht="18.75">
      <c r="A1" s="52" t="s">
        <v>119</v>
      </c>
      <c r="B1" s="52"/>
      <c r="C1" s="52"/>
      <c r="D1" s="52"/>
      <c r="E1" s="52"/>
      <c r="F1" s="52"/>
      <c r="G1" s="52"/>
      <c r="H1" s="52"/>
    </row>
    <row r="2" spans="1:8" ht="15.75">
      <c r="A2" s="17" t="s">
        <v>3</v>
      </c>
      <c r="B2" s="17" t="s">
        <v>4</v>
      </c>
      <c r="C2" s="17" t="s">
        <v>120</v>
      </c>
      <c r="D2" s="17" t="s">
        <v>121</v>
      </c>
      <c r="E2" s="18" t="s">
        <v>122</v>
      </c>
      <c r="F2" s="19" t="s">
        <v>123</v>
      </c>
      <c r="G2" s="20" t="s">
        <v>124</v>
      </c>
      <c r="H2" s="21" t="s">
        <v>125</v>
      </c>
    </row>
    <row r="3" spans="1:8" ht="15.75">
      <c r="A3" s="22" t="s">
        <v>126</v>
      </c>
      <c r="B3" s="22" t="s">
        <v>127</v>
      </c>
      <c r="C3" s="22" t="str">
        <f t="shared" ref="C3:C30" si="0">CONCATENATE(B3,", ",A3)</f>
        <v>Quinn, Ronald</v>
      </c>
      <c r="D3" s="22" t="s">
        <v>128</v>
      </c>
      <c r="E3" s="23">
        <f>DATE(93,9,15)</f>
        <v>34227</v>
      </c>
      <c r="F3" s="24">
        <f t="shared" ref="F3:F30" ca="1" si="1">(NOW()-E3)/365</f>
        <v>15.877989491692039</v>
      </c>
      <c r="G3" s="25" t="s">
        <v>129</v>
      </c>
      <c r="H3" s="26">
        <v>78375</v>
      </c>
    </row>
    <row r="4" spans="1:8" ht="15.75">
      <c r="A4" s="22" t="s">
        <v>130</v>
      </c>
      <c r="B4" s="22" t="s">
        <v>131</v>
      </c>
      <c r="C4" s="22" t="str">
        <f t="shared" si="0"/>
        <v>Morrison, Karen</v>
      </c>
      <c r="D4" s="22" t="s">
        <v>132</v>
      </c>
      <c r="E4" s="23">
        <f>DATE(2001,6,7)</f>
        <v>37049</v>
      </c>
      <c r="F4" s="24">
        <f t="shared" ca="1" si="1"/>
        <v>8.1464826423769701</v>
      </c>
      <c r="G4" s="25" t="s">
        <v>133</v>
      </c>
      <c r="H4" s="26">
        <v>24497</v>
      </c>
    </row>
    <row r="5" spans="1:8" ht="15.75">
      <c r="A5" s="22" t="s">
        <v>134</v>
      </c>
      <c r="B5" s="22" t="s">
        <v>135</v>
      </c>
      <c r="C5" s="22" t="str">
        <f t="shared" si="0"/>
        <v>Marks, Frank</v>
      </c>
      <c r="D5" s="22" t="s">
        <v>6</v>
      </c>
      <c r="E5" s="23">
        <f>DATE(2000,6,6)</f>
        <v>36683</v>
      </c>
      <c r="F5" s="24">
        <f t="shared" ca="1" si="1"/>
        <v>9.1492223684043683</v>
      </c>
      <c r="G5" s="25" t="s">
        <v>136</v>
      </c>
      <c r="H5" s="26">
        <v>66821</v>
      </c>
    </row>
    <row r="6" spans="1:8" ht="15.75">
      <c r="A6" s="22" t="s">
        <v>137</v>
      </c>
      <c r="B6" s="22" t="s">
        <v>138</v>
      </c>
      <c r="C6" s="22" t="str">
        <f t="shared" si="0"/>
        <v>Pickell, Robert</v>
      </c>
      <c r="D6" s="22" t="s">
        <v>139</v>
      </c>
      <c r="E6" s="23">
        <f>DATE(82,2,16)</f>
        <v>29998</v>
      </c>
      <c r="F6" s="24">
        <f t="shared" ca="1" si="1"/>
        <v>27.464290861555053</v>
      </c>
      <c r="G6" s="25" t="s">
        <v>140</v>
      </c>
      <c r="H6" s="26">
        <v>24872</v>
      </c>
    </row>
    <row r="7" spans="1:8" ht="15.75">
      <c r="A7" s="22" t="s">
        <v>141</v>
      </c>
      <c r="B7" s="22" t="s">
        <v>142</v>
      </c>
      <c r="C7" s="22" t="str">
        <f t="shared" si="0"/>
        <v>Choi, Cheng-Jen</v>
      </c>
      <c r="D7" s="22" t="s">
        <v>132</v>
      </c>
      <c r="E7" s="23">
        <f>DATE(81,2,14)</f>
        <v>29631</v>
      </c>
      <c r="F7" s="24">
        <f t="shared" ca="1" si="1"/>
        <v>28.469770313609846</v>
      </c>
      <c r="G7" s="25" t="s">
        <v>143</v>
      </c>
      <c r="H7" s="26">
        <v>32899</v>
      </c>
    </row>
    <row r="8" spans="1:8" ht="15.75">
      <c r="A8" s="22" t="s">
        <v>144</v>
      </c>
      <c r="B8" s="22" t="s">
        <v>145</v>
      </c>
      <c r="C8" s="22" t="str">
        <f t="shared" si="0"/>
        <v>Lee, Marvin</v>
      </c>
      <c r="D8" s="22" t="s">
        <v>132</v>
      </c>
      <c r="E8" s="23">
        <f>DATE(86,5,17)</f>
        <v>31549</v>
      </c>
      <c r="F8" s="24">
        <f t="shared" ca="1" si="1"/>
        <v>23.214975793061903</v>
      </c>
      <c r="G8" s="25" t="s">
        <v>146</v>
      </c>
      <c r="H8" s="26">
        <v>25990</v>
      </c>
    </row>
    <row r="9" spans="1:8" ht="15.75">
      <c r="A9" s="22" t="s">
        <v>147</v>
      </c>
      <c r="B9" s="22" t="s">
        <v>148</v>
      </c>
      <c r="C9" s="22" t="str">
        <f t="shared" si="0"/>
        <v>Hoffmann, Mary</v>
      </c>
      <c r="D9" s="22" t="s">
        <v>139</v>
      </c>
      <c r="E9" s="23">
        <f>DATE(83,10,12)</f>
        <v>30601</v>
      </c>
      <c r="F9" s="24">
        <f t="shared" ca="1" si="1"/>
        <v>25.812236067034505</v>
      </c>
      <c r="G9" s="25" t="s">
        <v>129</v>
      </c>
      <c r="H9" s="26">
        <v>32899</v>
      </c>
    </row>
    <row r="10" spans="1:8" ht="15.75">
      <c r="A10" s="22" t="s">
        <v>149</v>
      </c>
      <c r="B10" s="22" t="s">
        <v>150</v>
      </c>
      <c r="C10" s="22" t="str">
        <f t="shared" si="0"/>
        <v>Acosta, Edith</v>
      </c>
      <c r="D10" s="22" t="s">
        <v>139</v>
      </c>
      <c r="E10" s="23">
        <f>DATE(98,11,2)</f>
        <v>36101</v>
      </c>
      <c r="F10" s="24">
        <f t="shared" ca="1" si="1"/>
        <v>10.743742916349573</v>
      </c>
      <c r="G10" s="25" t="s">
        <v>133</v>
      </c>
      <c r="H10" s="26">
        <v>38743</v>
      </c>
    </row>
    <row r="11" spans="1:8" ht="15.75">
      <c r="A11" s="22" t="s">
        <v>151</v>
      </c>
      <c r="B11" s="22" t="s">
        <v>152</v>
      </c>
      <c r="C11" s="22" t="str">
        <f t="shared" si="0"/>
        <v>Edwards, Ralph</v>
      </c>
      <c r="D11" s="22" t="s">
        <v>8</v>
      </c>
      <c r="E11" s="23">
        <f>DATE(82,3,22)</f>
        <v>30032</v>
      </c>
      <c r="F11" s="24">
        <f t="shared" ca="1" si="1"/>
        <v>27.371140176623545</v>
      </c>
      <c r="G11" s="25" t="s">
        <v>136</v>
      </c>
      <c r="H11" s="26">
        <v>39490</v>
      </c>
    </row>
    <row r="12" spans="1:8" ht="15.75">
      <c r="A12" s="22" t="s">
        <v>153</v>
      </c>
      <c r="B12" s="22" t="s">
        <v>154</v>
      </c>
      <c r="C12" s="22" t="str">
        <f t="shared" si="0"/>
        <v>VanDusen, Tina</v>
      </c>
      <c r="D12" s="22" t="s">
        <v>132</v>
      </c>
      <c r="E12" s="23">
        <f>DATE(87,3,16)</f>
        <v>31852</v>
      </c>
      <c r="F12" s="24">
        <f t="shared" ca="1" si="1"/>
        <v>22.384838806760534</v>
      </c>
      <c r="G12" s="25" t="s">
        <v>140</v>
      </c>
      <c r="H12" s="26">
        <v>42017</v>
      </c>
    </row>
    <row r="13" spans="1:8" ht="15.75">
      <c r="A13" s="22" t="s">
        <v>155</v>
      </c>
      <c r="B13" s="22" t="s">
        <v>156</v>
      </c>
      <c r="C13" s="22" t="str">
        <f t="shared" si="0"/>
        <v>Duran, Michael</v>
      </c>
      <c r="D13" s="22" t="s">
        <v>139</v>
      </c>
      <c r="E13" s="23">
        <f>DATE(81,2,14)</f>
        <v>29631</v>
      </c>
      <c r="F13" s="24">
        <f t="shared" ca="1" si="1"/>
        <v>28.469770313609846</v>
      </c>
      <c r="G13" s="25" t="s">
        <v>129</v>
      </c>
      <c r="H13" s="26">
        <v>49250</v>
      </c>
    </row>
    <row r="14" spans="1:8" ht="15.75">
      <c r="A14" s="22" t="s">
        <v>157</v>
      </c>
      <c r="B14" s="22" t="s">
        <v>158</v>
      </c>
      <c r="C14" s="22" t="str">
        <f t="shared" si="0"/>
        <v>Abernathy, Allan</v>
      </c>
      <c r="D14" s="22" t="s">
        <v>6</v>
      </c>
      <c r="E14" s="23">
        <f>DATE(89,9,17)</f>
        <v>32768</v>
      </c>
      <c r="F14" s="24">
        <f t="shared" ca="1" si="1"/>
        <v>19.875249765664641</v>
      </c>
      <c r="G14" s="25" t="s">
        <v>133</v>
      </c>
      <c r="H14" s="26">
        <v>52921</v>
      </c>
    </row>
    <row r="15" spans="1:8" ht="15.75">
      <c r="A15" s="22" t="s">
        <v>159</v>
      </c>
      <c r="B15" s="22" t="s">
        <v>160</v>
      </c>
      <c r="C15" s="22" t="str">
        <f t="shared" si="0"/>
        <v>Erickson, Jori</v>
      </c>
      <c r="D15" s="22" t="s">
        <v>8</v>
      </c>
      <c r="E15" s="23">
        <f>DATE(2001,2,5)</f>
        <v>36927</v>
      </c>
      <c r="F15" s="24">
        <f t="shared" ca="1" si="1"/>
        <v>8.4807292177194373</v>
      </c>
      <c r="G15" s="25" t="s">
        <v>136</v>
      </c>
      <c r="H15" s="26">
        <v>44371</v>
      </c>
    </row>
    <row r="16" spans="1:8" ht="15.75">
      <c r="A16" s="22" t="s">
        <v>161</v>
      </c>
      <c r="B16" s="22" t="s">
        <v>162</v>
      </c>
      <c r="C16" s="22" t="str">
        <f t="shared" si="0"/>
        <v>Anderson, David</v>
      </c>
      <c r="D16" s="22" t="s">
        <v>163</v>
      </c>
      <c r="E16" s="23">
        <f>DATE(82,5,3)</f>
        <v>30074</v>
      </c>
      <c r="F16" s="24">
        <f t="shared" ca="1" si="1"/>
        <v>27.256071683472861</v>
      </c>
      <c r="G16" s="25" t="s">
        <v>143</v>
      </c>
      <c r="H16" s="26">
        <v>46814</v>
      </c>
    </row>
    <row r="17" spans="1:8" ht="15.75">
      <c r="A17" s="22" t="s">
        <v>164</v>
      </c>
      <c r="B17" s="22" t="s">
        <v>165</v>
      </c>
      <c r="C17" s="22" t="str">
        <f t="shared" si="0"/>
        <v>Campbell, Kurt</v>
      </c>
      <c r="D17" s="22" t="s">
        <v>6</v>
      </c>
      <c r="E17" s="23">
        <f>DATE(94,12,12)</f>
        <v>34680</v>
      </c>
      <c r="F17" s="24">
        <f t="shared" ca="1" si="1"/>
        <v>14.636893601281081</v>
      </c>
      <c r="G17" s="25" t="s">
        <v>143</v>
      </c>
      <c r="H17" s="26">
        <v>67509</v>
      </c>
    </row>
    <row r="18" spans="1:8" ht="15.75">
      <c r="A18" s="22" t="s">
        <v>166</v>
      </c>
      <c r="B18" s="22" t="s">
        <v>167</v>
      </c>
      <c r="C18" s="22" t="str">
        <f t="shared" si="0"/>
        <v>Luka, Sheldon</v>
      </c>
      <c r="D18" s="22" t="s">
        <v>163</v>
      </c>
      <c r="E18" s="23">
        <f>DATE(87,3,15)</f>
        <v>31851</v>
      </c>
      <c r="F18" s="24">
        <f t="shared" ca="1" si="1"/>
        <v>22.387578532787931</v>
      </c>
      <c r="G18" s="25" t="s">
        <v>146</v>
      </c>
      <c r="H18" s="26">
        <v>73927</v>
      </c>
    </row>
    <row r="19" spans="1:8" ht="15.75">
      <c r="A19" s="22" t="s">
        <v>168</v>
      </c>
      <c r="B19" s="22" t="s">
        <v>25</v>
      </c>
      <c r="C19" s="22" t="str">
        <f t="shared" si="0"/>
        <v>Johnson, Steven</v>
      </c>
      <c r="D19" s="22" t="s">
        <v>6</v>
      </c>
      <c r="E19" s="23">
        <f>DATE(88,6,6)</f>
        <v>32300</v>
      </c>
      <c r="F19" s="24">
        <f t="shared" ca="1" si="1"/>
        <v>21.15744154648656</v>
      </c>
      <c r="G19" s="25" t="s">
        <v>140</v>
      </c>
      <c r="H19" s="26">
        <v>60893</v>
      </c>
    </row>
    <row r="20" spans="1:8" ht="15.75">
      <c r="A20" s="22" t="s">
        <v>169</v>
      </c>
      <c r="B20" s="22" t="s">
        <v>170</v>
      </c>
      <c r="C20" s="22" t="str">
        <f t="shared" si="0"/>
        <v>Woods, Mary Ellen</v>
      </c>
      <c r="D20" s="22" t="s">
        <v>128</v>
      </c>
      <c r="E20" s="23">
        <f>DATE(90,12,29)</f>
        <v>33236</v>
      </c>
      <c r="F20" s="24">
        <f t="shared" ca="1" si="1"/>
        <v>18.593057984842723</v>
      </c>
      <c r="G20" s="25" t="s">
        <v>133</v>
      </c>
      <c r="H20" s="26">
        <v>75561</v>
      </c>
    </row>
    <row r="21" spans="1:8" ht="15.75">
      <c r="A21" s="22" t="s">
        <v>171</v>
      </c>
      <c r="B21" s="22" t="s">
        <v>25</v>
      </c>
      <c r="C21" s="22" t="str">
        <f t="shared" si="0"/>
        <v>Johnson, Thomas</v>
      </c>
      <c r="D21" s="22" t="s">
        <v>6</v>
      </c>
      <c r="E21" s="23">
        <f>DATE(99,8,18)</f>
        <v>36390</v>
      </c>
      <c r="F21" s="24">
        <f t="shared" ca="1" si="1"/>
        <v>9.9519620944317655</v>
      </c>
      <c r="G21" s="25" t="s">
        <v>136</v>
      </c>
      <c r="H21" s="26">
        <v>75811</v>
      </c>
    </row>
    <row r="22" spans="1:8" ht="15.75">
      <c r="A22" s="22" t="s">
        <v>172</v>
      </c>
      <c r="B22" s="22" t="s">
        <v>23</v>
      </c>
      <c r="C22" s="22" t="str">
        <f t="shared" si="0"/>
        <v>Jones, Rick</v>
      </c>
      <c r="D22" s="22" t="s">
        <v>128</v>
      </c>
      <c r="E22" s="23">
        <f>DATE(85,11,11)</f>
        <v>31362</v>
      </c>
      <c r="F22" s="24">
        <f t="shared" ca="1" si="1"/>
        <v>23.727304560185189</v>
      </c>
      <c r="G22" s="25" t="s">
        <v>140</v>
      </c>
      <c r="H22" s="26">
        <v>29317</v>
      </c>
    </row>
    <row r="23" spans="1:8" ht="15.75">
      <c r="A23" s="22" t="s">
        <v>173</v>
      </c>
      <c r="B23" s="22" t="s">
        <v>174</v>
      </c>
      <c r="C23" s="22" t="str">
        <f t="shared" si="0"/>
        <v>Poirier, Monika</v>
      </c>
      <c r="D23" s="22" t="s">
        <v>8</v>
      </c>
      <c r="E23" s="23">
        <f>DATE(90,4,30)</f>
        <v>32993</v>
      </c>
      <c r="F23" s="24">
        <f t="shared" ca="1" si="1"/>
        <v>19.258811409500257</v>
      </c>
      <c r="G23" s="25" t="s">
        <v>133</v>
      </c>
      <c r="H23" s="26">
        <v>80555</v>
      </c>
    </row>
    <row r="24" spans="1:8" ht="15.75">
      <c r="A24" s="22" t="s">
        <v>175</v>
      </c>
      <c r="B24" s="22" t="s">
        <v>176</v>
      </c>
      <c r="C24" s="22" t="str">
        <f t="shared" si="0"/>
        <v>Nuckles, Creed</v>
      </c>
      <c r="D24" s="22" t="s">
        <v>6</v>
      </c>
      <c r="E24" s="27">
        <v>38485</v>
      </c>
      <c r="F24" s="24">
        <f t="shared" ca="1" si="1"/>
        <v>4.2122360670345049</v>
      </c>
      <c r="G24" s="25" t="s">
        <v>140</v>
      </c>
      <c r="H24" s="26">
        <v>73250</v>
      </c>
    </row>
    <row r="25" spans="1:8" ht="15.75">
      <c r="A25" s="22" t="s">
        <v>177</v>
      </c>
      <c r="B25" s="22" t="s">
        <v>178</v>
      </c>
      <c r="C25" s="22" t="str">
        <f t="shared" si="0"/>
        <v xml:space="preserve">Oliver, Shelby </v>
      </c>
      <c r="D25" s="22" t="s">
        <v>128</v>
      </c>
      <c r="E25" s="27">
        <v>37576</v>
      </c>
      <c r="F25" s="24">
        <f t="shared" ca="1" si="1"/>
        <v>6.7026470259386146</v>
      </c>
      <c r="G25" s="25" t="s">
        <v>133</v>
      </c>
      <c r="H25" s="26">
        <v>55200</v>
      </c>
    </row>
    <row r="26" spans="1:8" ht="15.75">
      <c r="A26" s="22" t="s">
        <v>179</v>
      </c>
      <c r="B26" s="22" t="s">
        <v>20</v>
      </c>
      <c r="C26" s="22" t="str">
        <f t="shared" si="0"/>
        <v>Walker, Jean</v>
      </c>
      <c r="D26" s="22" t="s">
        <v>139</v>
      </c>
      <c r="E26" s="27">
        <v>38061</v>
      </c>
      <c r="F26" s="24">
        <f t="shared" ca="1" si="1"/>
        <v>5.3738799026509438</v>
      </c>
      <c r="G26" s="25" t="s">
        <v>140</v>
      </c>
      <c r="H26" s="26">
        <v>49550</v>
      </c>
    </row>
    <row r="27" spans="1:8" ht="15.75">
      <c r="A27" s="22" t="s">
        <v>180</v>
      </c>
      <c r="B27" s="22" t="s">
        <v>181</v>
      </c>
      <c r="C27" s="22" t="str">
        <f t="shared" si="0"/>
        <v>Davidson, Beth</v>
      </c>
      <c r="D27" s="22" t="s">
        <v>163</v>
      </c>
      <c r="E27" s="27">
        <v>37011</v>
      </c>
      <c r="F27" s="24">
        <f t="shared" ca="1" si="1"/>
        <v>8.2505922314180662</v>
      </c>
      <c r="G27" s="25" t="s">
        <v>143</v>
      </c>
      <c r="H27" s="26">
        <v>65700</v>
      </c>
    </row>
    <row r="28" spans="1:8" ht="15.75">
      <c r="A28" s="22" t="s">
        <v>182</v>
      </c>
      <c r="B28" s="22" t="s">
        <v>183</v>
      </c>
      <c r="C28" s="22" t="str">
        <f t="shared" si="0"/>
        <v>Moore, Greg</v>
      </c>
      <c r="D28" s="22" t="s">
        <v>6</v>
      </c>
      <c r="E28" s="27">
        <v>37531</v>
      </c>
      <c r="F28" s="24">
        <f t="shared" ca="1" si="1"/>
        <v>6.8259346971714914</v>
      </c>
      <c r="G28" s="25" t="s">
        <v>140</v>
      </c>
      <c r="H28" s="26">
        <v>38750</v>
      </c>
    </row>
    <row r="29" spans="1:8" ht="15.75">
      <c r="A29" s="22" t="s">
        <v>184</v>
      </c>
      <c r="B29" s="22" t="s">
        <v>185</v>
      </c>
      <c r="C29" s="22" t="str">
        <f t="shared" si="0"/>
        <v>Watson, Sabrina</v>
      </c>
      <c r="D29" s="22" t="s">
        <v>128</v>
      </c>
      <c r="E29" s="27">
        <v>37997</v>
      </c>
      <c r="F29" s="24">
        <f t="shared" ca="1" si="1"/>
        <v>5.5492223684043678</v>
      </c>
      <c r="G29" s="25" t="s">
        <v>136</v>
      </c>
      <c r="H29" s="26">
        <v>44670</v>
      </c>
    </row>
    <row r="30" spans="1:8" ht="15.75">
      <c r="A30" s="22" t="s">
        <v>186</v>
      </c>
      <c r="B30" s="22" t="s">
        <v>187</v>
      </c>
      <c r="C30" s="22" t="str">
        <f t="shared" si="0"/>
        <v>Lowery, Hank</v>
      </c>
      <c r="D30" s="22" t="s">
        <v>6</v>
      </c>
      <c r="E30" s="27">
        <v>37667</v>
      </c>
      <c r="F30" s="24">
        <f t="shared" ca="1" si="1"/>
        <v>6.4533319574454637</v>
      </c>
      <c r="G30" s="25" t="s">
        <v>140</v>
      </c>
      <c r="H30" s="26">
        <v>52550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3:B38"/>
  <sheetViews>
    <sheetView workbookViewId="0">
      <selection activeCell="A5" sqref="A5"/>
    </sheetView>
  </sheetViews>
  <sheetFormatPr defaultRowHeight="15"/>
  <cols>
    <col min="1" max="1" width="21.42578125" bestFit="1" customWidth="1"/>
    <col min="2" max="3" width="12.85546875" bestFit="1" customWidth="1"/>
  </cols>
  <sheetData>
    <row r="3" spans="1:2">
      <c r="A3" s="49" t="s">
        <v>312</v>
      </c>
      <c r="B3" s="29" t="s">
        <v>188</v>
      </c>
    </row>
    <row r="4" spans="1:2">
      <c r="A4" s="32" t="s">
        <v>146</v>
      </c>
      <c r="B4" s="29">
        <v>99917</v>
      </c>
    </row>
    <row r="5" spans="1:2">
      <c r="A5" s="51" t="s">
        <v>189</v>
      </c>
      <c r="B5" s="29">
        <v>25990</v>
      </c>
    </row>
    <row r="6" spans="1:2">
      <c r="A6" s="51" t="s">
        <v>190</v>
      </c>
      <c r="B6" s="29">
        <v>73927</v>
      </c>
    </row>
    <row r="7" spans="1:2">
      <c r="A7" s="32" t="s">
        <v>133</v>
      </c>
      <c r="B7" s="29">
        <v>327477</v>
      </c>
    </row>
    <row r="8" spans="1:2">
      <c r="A8" s="51" t="s">
        <v>191</v>
      </c>
      <c r="B8" s="29">
        <v>52921</v>
      </c>
    </row>
    <row r="9" spans="1:2">
      <c r="A9" s="51" t="s">
        <v>192</v>
      </c>
      <c r="B9" s="29">
        <v>38743</v>
      </c>
    </row>
    <row r="10" spans="1:2">
      <c r="A10" s="51" t="s">
        <v>193</v>
      </c>
      <c r="B10" s="29">
        <v>24497</v>
      </c>
    </row>
    <row r="11" spans="1:2">
      <c r="A11" s="51" t="s">
        <v>194</v>
      </c>
      <c r="B11" s="29">
        <v>55200</v>
      </c>
    </row>
    <row r="12" spans="1:2">
      <c r="A12" s="51" t="s">
        <v>195</v>
      </c>
      <c r="B12" s="29">
        <v>80555</v>
      </c>
    </row>
    <row r="13" spans="1:2">
      <c r="A13" s="51" t="s">
        <v>196</v>
      </c>
      <c r="B13" s="29">
        <v>75561</v>
      </c>
    </row>
    <row r="14" spans="1:2">
      <c r="A14" s="32" t="s">
        <v>143</v>
      </c>
      <c r="B14" s="29">
        <v>212922</v>
      </c>
    </row>
    <row r="15" spans="1:2">
      <c r="A15" s="51" t="s">
        <v>197</v>
      </c>
      <c r="B15" s="29">
        <v>46814</v>
      </c>
    </row>
    <row r="16" spans="1:2">
      <c r="A16" s="51" t="s">
        <v>198</v>
      </c>
      <c r="B16" s="29">
        <v>67509</v>
      </c>
    </row>
    <row r="17" spans="1:2">
      <c r="A17" s="51" t="s">
        <v>199</v>
      </c>
      <c r="B17" s="29">
        <v>32899</v>
      </c>
    </row>
    <row r="18" spans="1:2">
      <c r="A18" s="51" t="s">
        <v>200</v>
      </c>
      <c r="B18" s="29">
        <v>65700</v>
      </c>
    </row>
    <row r="19" spans="1:2">
      <c r="A19" s="32" t="s">
        <v>136</v>
      </c>
      <c r="B19" s="29">
        <v>271163</v>
      </c>
    </row>
    <row r="20" spans="1:2">
      <c r="A20" s="51" t="s">
        <v>201</v>
      </c>
      <c r="B20" s="29">
        <v>39490</v>
      </c>
    </row>
    <row r="21" spans="1:2">
      <c r="A21" s="51" t="s">
        <v>202</v>
      </c>
      <c r="B21" s="29">
        <v>44371</v>
      </c>
    </row>
    <row r="22" spans="1:2">
      <c r="A22" s="51" t="s">
        <v>203</v>
      </c>
      <c r="B22" s="29">
        <v>75811</v>
      </c>
    </row>
    <row r="23" spans="1:2">
      <c r="A23" s="51" t="s">
        <v>204</v>
      </c>
      <c r="B23" s="29">
        <v>66821</v>
      </c>
    </row>
    <row r="24" spans="1:2">
      <c r="A24" s="51" t="s">
        <v>205</v>
      </c>
      <c r="B24" s="29">
        <v>44670</v>
      </c>
    </row>
    <row r="25" spans="1:2">
      <c r="A25" s="32" t="s">
        <v>140</v>
      </c>
      <c r="B25" s="29">
        <v>371199</v>
      </c>
    </row>
    <row r="26" spans="1:2">
      <c r="A26" s="51" t="s">
        <v>206</v>
      </c>
      <c r="B26" s="29">
        <v>60893</v>
      </c>
    </row>
    <row r="27" spans="1:2">
      <c r="A27" s="51" t="s">
        <v>207</v>
      </c>
      <c r="B27" s="29">
        <v>29317</v>
      </c>
    </row>
    <row r="28" spans="1:2">
      <c r="A28" s="51" t="s">
        <v>208</v>
      </c>
      <c r="B28" s="29">
        <v>52550</v>
      </c>
    </row>
    <row r="29" spans="1:2">
      <c r="A29" s="51" t="s">
        <v>209</v>
      </c>
      <c r="B29" s="29">
        <v>38750</v>
      </c>
    </row>
    <row r="30" spans="1:2">
      <c r="A30" s="51" t="s">
        <v>210</v>
      </c>
      <c r="B30" s="29">
        <v>73250</v>
      </c>
    </row>
    <row r="31" spans="1:2">
      <c r="A31" s="51" t="s">
        <v>211</v>
      </c>
      <c r="B31" s="29">
        <v>24872</v>
      </c>
    </row>
    <row r="32" spans="1:2">
      <c r="A32" s="51" t="s">
        <v>212</v>
      </c>
      <c r="B32" s="29">
        <v>42017</v>
      </c>
    </row>
    <row r="33" spans="1:2">
      <c r="A33" s="51" t="s">
        <v>213</v>
      </c>
      <c r="B33" s="29">
        <v>49550</v>
      </c>
    </row>
    <row r="34" spans="1:2">
      <c r="A34" s="32" t="s">
        <v>129</v>
      </c>
      <c r="B34" s="29">
        <v>160524</v>
      </c>
    </row>
    <row r="35" spans="1:2">
      <c r="A35" s="51" t="s">
        <v>214</v>
      </c>
      <c r="B35" s="29">
        <v>49250</v>
      </c>
    </row>
    <row r="36" spans="1:2">
      <c r="A36" s="51" t="s">
        <v>215</v>
      </c>
      <c r="B36" s="29">
        <v>32899</v>
      </c>
    </row>
    <row r="37" spans="1:2">
      <c r="A37" s="51" t="s">
        <v>216</v>
      </c>
      <c r="B37" s="29">
        <v>78375</v>
      </c>
    </row>
    <row r="38" spans="1:2">
      <c r="A38" s="32" t="s">
        <v>217</v>
      </c>
      <c r="B38" s="29">
        <v>1443202</v>
      </c>
    </row>
  </sheetData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G920"/>
  <sheetViews>
    <sheetView topLeftCell="A2" workbookViewId="0">
      <selection activeCell="A2" sqref="A2"/>
    </sheetView>
  </sheetViews>
  <sheetFormatPr defaultRowHeight="15.75"/>
  <cols>
    <col min="1" max="1" width="34" style="7" bestFit="1" customWidth="1"/>
    <col min="2" max="2" width="16.7109375" style="7" bestFit="1" customWidth="1"/>
    <col min="3" max="3" width="13.7109375" style="30" bestFit="1" customWidth="1"/>
    <col min="4" max="4" width="14.5703125" style="30" bestFit="1" customWidth="1"/>
    <col min="5" max="6" width="14.140625" style="30" bestFit="1" customWidth="1"/>
    <col min="7" max="7" width="12.7109375" style="7" bestFit="1" customWidth="1"/>
    <col min="8" max="16384" width="9.140625" style="7"/>
  </cols>
  <sheetData>
    <row r="1" spans="1:7" ht="30.75" customHeight="1">
      <c r="A1" s="54" t="s">
        <v>218</v>
      </c>
      <c r="B1" s="54"/>
      <c r="C1" s="54"/>
      <c r="D1" s="54"/>
      <c r="E1" s="54"/>
      <c r="F1" s="54"/>
      <c r="G1" s="54"/>
    </row>
    <row r="2" spans="1:7" ht="23.25" customHeight="1">
      <c r="A2" s="2" t="s">
        <v>2</v>
      </c>
      <c r="B2" s="2" t="s">
        <v>219</v>
      </c>
      <c r="C2" s="46" t="s">
        <v>220</v>
      </c>
      <c r="D2" s="46" t="s">
        <v>221</v>
      </c>
      <c r="E2" s="46" t="s">
        <v>222</v>
      </c>
      <c r="F2" s="46" t="s">
        <v>223</v>
      </c>
      <c r="G2" s="46" t="s">
        <v>224</v>
      </c>
    </row>
    <row r="3" spans="1:7">
      <c r="A3" s="7" t="s">
        <v>47</v>
      </c>
      <c r="B3" s="7" t="s">
        <v>225</v>
      </c>
      <c r="C3" s="30">
        <v>0</v>
      </c>
      <c r="D3" s="30">
        <v>0</v>
      </c>
      <c r="E3" s="30">
        <v>0</v>
      </c>
      <c r="F3" s="30">
        <v>60</v>
      </c>
      <c r="G3" s="31">
        <f>SUM(C3:F3)</f>
        <v>60</v>
      </c>
    </row>
    <row r="4" spans="1:7">
      <c r="A4" s="7" t="s">
        <v>47</v>
      </c>
      <c r="B4" s="7" t="s">
        <v>226</v>
      </c>
      <c r="C4" s="30">
        <v>0</v>
      </c>
      <c r="D4" s="30">
        <v>0</v>
      </c>
      <c r="E4" s="30">
        <v>0</v>
      </c>
      <c r="F4" s="30">
        <v>200</v>
      </c>
      <c r="G4" s="31">
        <f t="shared" ref="G4:G67" si="0">SUM(C4:F4)</f>
        <v>200</v>
      </c>
    </row>
    <row r="5" spans="1:7">
      <c r="A5" s="7" t="s">
        <v>47</v>
      </c>
      <c r="B5" s="7" t="s">
        <v>227</v>
      </c>
      <c r="C5" s="30">
        <v>0</v>
      </c>
      <c r="D5" s="30">
        <v>0</v>
      </c>
      <c r="E5" s="30">
        <v>0</v>
      </c>
      <c r="F5" s="30">
        <v>180</v>
      </c>
      <c r="G5" s="31">
        <f t="shared" si="0"/>
        <v>180</v>
      </c>
    </row>
    <row r="6" spans="1:7">
      <c r="A6" s="7" t="s">
        <v>47</v>
      </c>
      <c r="B6" s="7" t="s">
        <v>228</v>
      </c>
      <c r="C6" s="30">
        <v>544</v>
      </c>
      <c r="D6" s="30">
        <v>0</v>
      </c>
      <c r="E6" s="30">
        <v>0</v>
      </c>
      <c r="F6" s="30">
        <v>0</v>
      </c>
      <c r="G6" s="31">
        <f t="shared" si="0"/>
        <v>544</v>
      </c>
    </row>
    <row r="7" spans="1:7">
      <c r="A7" s="7" t="s">
        <v>47</v>
      </c>
      <c r="B7" s="7" t="s">
        <v>229</v>
      </c>
      <c r="C7" s="30">
        <v>0</v>
      </c>
      <c r="D7" s="30">
        <v>600</v>
      </c>
      <c r="E7" s="30">
        <v>0</v>
      </c>
      <c r="F7" s="30">
        <v>0</v>
      </c>
      <c r="G7" s="31">
        <f t="shared" si="0"/>
        <v>600</v>
      </c>
    </row>
    <row r="8" spans="1:7">
      <c r="A8" s="7" t="s">
        <v>47</v>
      </c>
      <c r="B8" s="7" t="s">
        <v>230</v>
      </c>
      <c r="C8" s="30">
        <v>0</v>
      </c>
      <c r="D8" s="30">
        <v>0</v>
      </c>
      <c r="E8" s="30">
        <v>140</v>
      </c>
      <c r="F8" s="30">
        <v>0</v>
      </c>
      <c r="G8" s="31">
        <f t="shared" si="0"/>
        <v>140</v>
      </c>
    </row>
    <row r="9" spans="1:7">
      <c r="A9" s="7" t="s">
        <v>106</v>
      </c>
      <c r="B9" s="7" t="s">
        <v>231</v>
      </c>
      <c r="C9" s="30">
        <v>0</v>
      </c>
      <c r="D9" s="30">
        <v>165.6</v>
      </c>
      <c r="E9" s="30">
        <v>0</v>
      </c>
      <c r="F9" s="30">
        <v>0</v>
      </c>
      <c r="G9" s="31">
        <f t="shared" si="0"/>
        <v>165.6</v>
      </c>
    </row>
    <row r="10" spans="1:7">
      <c r="A10" s="7" t="s">
        <v>106</v>
      </c>
      <c r="B10" s="7" t="s">
        <v>232</v>
      </c>
      <c r="C10" s="30">
        <v>0</v>
      </c>
      <c r="D10" s="30">
        <v>920</v>
      </c>
      <c r="E10" s="30">
        <v>0</v>
      </c>
      <c r="F10" s="30">
        <v>0</v>
      </c>
      <c r="G10" s="31">
        <f t="shared" si="0"/>
        <v>920</v>
      </c>
    </row>
    <row r="11" spans="1:7">
      <c r="A11" s="7" t="s">
        <v>106</v>
      </c>
      <c r="B11" s="7" t="s">
        <v>233</v>
      </c>
      <c r="C11" s="30">
        <v>0</v>
      </c>
      <c r="D11" s="30">
        <v>248.4</v>
      </c>
      <c r="E11" s="30">
        <v>524.4</v>
      </c>
      <c r="F11" s="30">
        <v>0</v>
      </c>
      <c r="G11" s="31">
        <f t="shared" si="0"/>
        <v>772.8</v>
      </c>
    </row>
    <row r="12" spans="1:7">
      <c r="A12" s="7" t="s">
        <v>106</v>
      </c>
      <c r="B12" s="7" t="s">
        <v>226</v>
      </c>
      <c r="C12" s="30">
        <v>551.25</v>
      </c>
      <c r="D12" s="30">
        <v>0</v>
      </c>
      <c r="E12" s="30">
        <v>0</v>
      </c>
      <c r="F12" s="30">
        <v>0</v>
      </c>
      <c r="G12" s="31">
        <f t="shared" si="0"/>
        <v>551.25</v>
      </c>
    </row>
    <row r="13" spans="1:7">
      <c r="A13" s="7" t="s">
        <v>106</v>
      </c>
      <c r="B13" s="7" t="s">
        <v>234</v>
      </c>
      <c r="C13" s="30">
        <v>147</v>
      </c>
      <c r="D13" s="30">
        <v>0</v>
      </c>
      <c r="E13" s="30">
        <v>0</v>
      </c>
      <c r="F13" s="30">
        <v>0</v>
      </c>
      <c r="G13" s="31">
        <f t="shared" si="0"/>
        <v>147</v>
      </c>
    </row>
    <row r="14" spans="1:7">
      <c r="A14" s="7" t="s">
        <v>106</v>
      </c>
      <c r="B14" s="7" t="s">
        <v>235</v>
      </c>
      <c r="C14" s="30">
        <v>0</v>
      </c>
      <c r="D14" s="30">
        <v>0</v>
      </c>
      <c r="E14" s="30">
        <v>0</v>
      </c>
      <c r="F14" s="30">
        <v>18.399999999999999</v>
      </c>
      <c r="G14" s="31">
        <f t="shared" si="0"/>
        <v>18.399999999999999</v>
      </c>
    </row>
    <row r="15" spans="1:7">
      <c r="A15" s="7" t="s">
        <v>106</v>
      </c>
      <c r="B15" s="7" t="s">
        <v>236</v>
      </c>
      <c r="C15" s="30">
        <v>0</v>
      </c>
      <c r="D15" s="30">
        <v>92</v>
      </c>
      <c r="E15" s="30">
        <v>1104</v>
      </c>
      <c r="F15" s="30">
        <v>0</v>
      </c>
      <c r="G15" s="31">
        <f t="shared" si="0"/>
        <v>1196</v>
      </c>
    </row>
    <row r="16" spans="1:7">
      <c r="A16" s="7" t="s">
        <v>106</v>
      </c>
      <c r="B16" s="7" t="s">
        <v>237</v>
      </c>
      <c r="C16" s="30">
        <v>147</v>
      </c>
      <c r="D16" s="30">
        <v>0</v>
      </c>
      <c r="E16" s="30">
        <v>0</v>
      </c>
      <c r="F16" s="30">
        <v>0</v>
      </c>
      <c r="G16" s="31">
        <f t="shared" si="0"/>
        <v>147</v>
      </c>
    </row>
    <row r="17" spans="1:7">
      <c r="A17" s="7" t="s">
        <v>106</v>
      </c>
      <c r="B17" s="7" t="s">
        <v>238</v>
      </c>
      <c r="C17" s="30">
        <v>0</v>
      </c>
      <c r="D17" s="30">
        <v>515.20000000000005</v>
      </c>
      <c r="E17" s="30">
        <v>0</v>
      </c>
      <c r="F17" s="30">
        <v>0</v>
      </c>
      <c r="G17" s="31">
        <f t="shared" si="0"/>
        <v>515.20000000000005</v>
      </c>
    </row>
    <row r="18" spans="1:7">
      <c r="A18" s="7" t="s">
        <v>106</v>
      </c>
      <c r="B18" s="7" t="s">
        <v>239</v>
      </c>
      <c r="C18" s="30">
        <v>0</v>
      </c>
      <c r="D18" s="30">
        <v>0</v>
      </c>
      <c r="E18" s="30">
        <v>0</v>
      </c>
      <c r="F18" s="30">
        <v>55.2</v>
      </c>
      <c r="G18" s="31">
        <f t="shared" si="0"/>
        <v>55.2</v>
      </c>
    </row>
    <row r="19" spans="1:7">
      <c r="A19" s="7" t="s">
        <v>106</v>
      </c>
      <c r="B19" s="7" t="s">
        <v>240</v>
      </c>
      <c r="C19" s="30">
        <v>0</v>
      </c>
      <c r="D19" s="30">
        <v>0</v>
      </c>
      <c r="E19" s="30">
        <v>368</v>
      </c>
      <c r="F19" s="30">
        <v>0</v>
      </c>
      <c r="G19" s="31">
        <f t="shared" si="0"/>
        <v>368</v>
      </c>
    </row>
    <row r="20" spans="1:7">
      <c r="A20" s="7" t="s">
        <v>106</v>
      </c>
      <c r="B20" s="7" t="s">
        <v>241</v>
      </c>
      <c r="C20" s="30">
        <v>308.7</v>
      </c>
      <c r="D20" s="30">
        <v>0</v>
      </c>
      <c r="E20" s="30">
        <v>0</v>
      </c>
      <c r="F20" s="30">
        <v>0</v>
      </c>
      <c r="G20" s="31">
        <f t="shared" si="0"/>
        <v>308.7</v>
      </c>
    </row>
    <row r="21" spans="1:7">
      <c r="A21" s="7" t="s">
        <v>106</v>
      </c>
      <c r="B21" s="7" t="s">
        <v>242</v>
      </c>
      <c r="C21" s="30">
        <v>26.46</v>
      </c>
      <c r="D21" s="30">
        <v>0</v>
      </c>
      <c r="E21" s="30">
        <v>419.52</v>
      </c>
      <c r="F21" s="30">
        <v>110.4</v>
      </c>
      <c r="G21" s="31">
        <f t="shared" si="0"/>
        <v>556.38</v>
      </c>
    </row>
    <row r="22" spans="1:7">
      <c r="A22" s="7" t="s">
        <v>106</v>
      </c>
      <c r="B22" s="7" t="s">
        <v>229</v>
      </c>
      <c r="C22" s="30">
        <v>0</v>
      </c>
      <c r="D22" s="30">
        <v>0</v>
      </c>
      <c r="E22" s="30">
        <v>1223.5999999999999</v>
      </c>
      <c r="F22" s="30">
        <v>0</v>
      </c>
      <c r="G22" s="31">
        <f t="shared" si="0"/>
        <v>1223.5999999999999</v>
      </c>
    </row>
    <row r="23" spans="1:7">
      <c r="A23" s="7" t="s">
        <v>106</v>
      </c>
      <c r="B23" s="7" t="s">
        <v>243</v>
      </c>
      <c r="C23" s="30">
        <v>294</v>
      </c>
      <c r="D23" s="30">
        <v>0</v>
      </c>
      <c r="E23" s="30">
        <v>0</v>
      </c>
      <c r="F23" s="30">
        <v>0</v>
      </c>
      <c r="G23" s="31">
        <f t="shared" si="0"/>
        <v>294</v>
      </c>
    </row>
    <row r="24" spans="1:7">
      <c r="A24" s="7" t="s">
        <v>106</v>
      </c>
      <c r="B24" s="7" t="s">
        <v>244</v>
      </c>
      <c r="C24" s="30">
        <v>0</v>
      </c>
      <c r="D24" s="30">
        <v>0</v>
      </c>
      <c r="E24" s="30">
        <v>772.8</v>
      </c>
      <c r="F24" s="30">
        <v>736</v>
      </c>
      <c r="G24" s="31">
        <f t="shared" si="0"/>
        <v>1508.8</v>
      </c>
    </row>
    <row r="25" spans="1:7">
      <c r="A25" s="7" t="s">
        <v>106</v>
      </c>
      <c r="B25" s="7" t="s">
        <v>245</v>
      </c>
      <c r="C25" s="30">
        <v>0</v>
      </c>
      <c r="D25" s="30">
        <v>36.799999999999997</v>
      </c>
      <c r="E25" s="30">
        <v>0</v>
      </c>
      <c r="F25" s="30">
        <v>0</v>
      </c>
      <c r="G25" s="31">
        <f t="shared" si="0"/>
        <v>36.799999999999997</v>
      </c>
    </row>
    <row r="26" spans="1:7">
      <c r="A26" s="7" t="s">
        <v>106</v>
      </c>
      <c r="B26" s="7" t="s">
        <v>230</v>
      </c>
      <c r="C26" s="30">
        <v>294</v>
      </c>
      <c r="D26" s="30">
        <v>0</v>
      </c>
      <c r="E26" s="30">
        <v>0</v>
      </c>
      <c r="F26" s="30">
        <v>736</v>
      </c>
      <c r="G26" s="31">
        <f t="shared" si="0"/>
        <v>1030</v>
      </c>
    </row>
    <row r="27" spans="1:7">
      <c r="A27" s="7" t="s">
        <v>74</v>
      </c>
      <c r="B27" s="7" t="s">
        <v>246</v>
      </c>
      <c r="C27" s="30">
        <v>0</v>
      </c>
      <c r="D27" s="30">
        <v>0</v>
      </c>
      <c r="E27" s="30">
        <v>340</v>
      </c>
      <c r="F27" s="30">
        <v>0</v>
      </c>
      <c r="G27" s="31">
        <f t="shared" si="0"/>
        <v>340</v>
      </c>
    </row>
    <row r="28" spans="1:7">
      <c r="A28" s="7" t="s">
        <v>74</v>
      </c>
      <c r="B28" s="7" t="s">
        <v>247</v>
      </c>
      <c r="C28" s="30">
        <v>0</v>
      </c>
      <c r="D28" s="30">
        <v>0</v>
      </c>
      <c r="E28" s="30">
        <v>0</v>
      </c>
      <c r="F28" s="30">
        <v>510</v>
      </c>
      <c r="G28" s="31">
        <f t="shared" si="0"/>
        <v>510</v>
      </c>
    </row>
    <row r="29" spans="1:7">
      <c r="A29" s="7" t="s">
        <v>74</v>
      </c>
      <c r="B29" s="7" t="s">
        <v>232</v>
      </c>
      <c r="C29" s="30">
        <v>0</v>
      </c>
      <c r="D29" s="30">
        <v>0</v>
      </c>
      <c r="E29" s="30">
        <v>680</v>
      </c>
      <c r="F29" s="30">
        <v>0</v>
      </c>
      <c r="G29" s="31">
        <f t="shared" si="0"/>
        <v>680</v>
      </c>
    </row>
    <row r="30" spans="1:7">
      <c r="A30" s="7" t="s">
        <v>74</v>
      </c>
      <c r="B30" s="7" t="s">
        <v>226</v>
      </c>
      <c r="C30" s="30">
        <v>0</v>
      </c>
      <c r="D30" s="30">
        <v>0</v>
      </c>
      <c r="E30" s="30">
        <v>0</v>
      </c>
      <c r="F30" s="30">
        <v>1700</v>
      </c>
      <c r="G30" s="31">
        <f t="shared" si="0"/>
        <v>1700</v>
      </c>
    </row>
    <row r="31" spans="1:7">
      <c r="A31" s="7" t="s">
        <v>74</v>
      </c>
      <c r="B31" s="7" t="s">
        <v>248</v>
      </c>
      <c r="C31" s="30">
        <v>0</v>
      </c>
      <c r="D31" s="30">
        <v>323</v>
      </c>
      <c r="E31" s="30">
        <v>0</v>
      </c>
      <c r="F31" s="30">
        <v>0</v>
      </c>
      <c r="G31" s="31">
        <f t="shared" si="0"/>
        <v>323</v>
      </c>
    </row>
    <row r="32" spans="1:7">
      <c r="A32" s="7" t="s">
        <v>74</v>
      </c>
      <c r="B32" s="7" t="s">
        <v>249</v>
      </c>
      <c r="C32" s="30">
        <v>0</v>
      </c>
      <c r="D32" s="30">
        <v>346.8</v>
      </c>
      <c r="E32" s="30">
        <v>0</v>
      </c>
      <c r="F32" s="30">
        <v>0</v>
      </c>
      <c r="G32" s="31">
        <f t="shared" si="0"/>
        <v>346.8</v>
      </c>
    </row>
    <row r="33" spans="1:7">
      <c r="A33" s="7" t="s">
        <v>74</v>
      </c>
      <c r="B33" s="7" t="s">
        <v>250</v>
      </c>
      <c r="C33" s="30">
        <v>0</v>
      </c>
      <c r="D33" s="30">
        <v>0</v>
      </c>
      <c r="E33" s="30">
        <v>612</v>
      </c>
      <c r="F33" s="30">
        <v>0</v>
      </c>
      <c r="G33" s="31">
        <f t="shared" si="0"/>
        <v>612</v>
      </c>
    </row>
    <row r="34" spans="1:7">
      <c r="A34" s="7" t="s">
        <v>74</v>
      </c>
      <c r="B34" s="7" t="s">
        <v>251</v>
      </c>
      <c r="C34" s="30">
        <v>544</v>
      </c>
      <c r="D34" s="30">
        <v>0</v>
      </c>
      <c r="E34" s="30">
        <v>0</v>
      </c>
      <c r="F34" s="30">
        <v>0</v>
      </c>
      <c r="G34" s="31">
        <f t="shared" si="0"/>
        <v>544</v>
      </c>
    </row>
    <row r="35" spans="1:7">
      <c r="A35" s="7" t="s">
        <v>74</v>
      </c>
      <c r="B35" s="7" t="s">
        <v>252</v>
      </c>
      <c r="C35" s="30">
        <v>0</v>
      </c>
      <c r="D35" s="30">
        <v>0</v>
      </c>
      <c r="E35" s="30">
        <v>0</v>
      </c>
      <c r="F35" s="30">
        <v>340</v>
      </c>
      <c r="G35" s="31">
        <f t="shared" si="0"/>
        <v>340</v>
      </c>
    </row>
    <row r="36" spans="1:7">
      <c r="A36" s="7" t="s">
        <v>74</v>
      </c>
      <c r="B36" s="7" t="s">
        <v>238</v>
      </c>
      <c r="C36" s="30">
        <v>0</v>
      </c>
      <c r="D36" s="30">
        <v>892.5</v>
      </c>
      <c r="E36" s="30">
        <v>0</v>
      </c>
      <c r="F36" s="30">
        <v>0</v>
      </c>
      <c r="G36" s="31">
        <f t="shared" si="0"/>
        <v>892.5</v>
      </c>
    </row>
    <row r="37" spans="1:7">
      <c r="A37" s="7" t="s">
        <v>74</v>
      </c>
      <c r="B37" s="7" t="s">
        <v>253</v>
      </c>
      <c r="C37" s="30">
        <v>0</v>
      </c>
      <c r="D37" s="30">
        <v>0</v>
      </c>
      <c r="E37" s="30">
        <v>2261</v>
      </c>
      <c r="F37" s="30">
        <v>0</v>
      </c>
      <c r="G37" s="31">
        <f t="shared" si="0"/>
        <v>2261</v>
      </c>
    </row>
    <row r="38" spans="1:7">
      <c r="A38" s="7" t="s">
        <v>74</v>
      </c>
      <c r="B38" s="7" t="s">
        <v>240</v>
      </c>
      <c r="C38" s="30">
        <v>0</v>
      </c>
      <c r="D38" s="30">
        <v>0</v>
      </c>
      <c r="E38" s="30">
        <v>1020</v>
      </c>
      <c r="F38" s="30">
        <v>0</v>
      </c>
      <c r="G38" s="31">
        <f t="shared" si="0"/>
        <v>1020</v>
      </c>
    </row>
    <row r="39" spans="1:7">
      <c r="A39" s="7" t="s">
        <v>74</v>
      </c>
      <c r="B39" s="7" t="s">
        <v>242</v>
      </c>
      <c r="C39" s="30">
        <v>0</v>
      </c>
      <c r="D39" s="30">
        <v>0</v>
      </c>
      <c r="E39" s="30">
        <v>0</v>
      </c>
      <c r="F39" s="30">
        <v>510</v>
      </c>
      <c r="G39" s="31">
        <f t="shared" si="0"/>
        <v>510</v>
      </c>
    </row>
    <row r="40" spans="1:7">
      <c r="A40" s="7" t="s">
        <v>74</v>
      </c>
      <c r="B40" s="7" t="s">
        <v>229</v>
      </c>
      <c r="C40" s="30">
        <v>0</v>
      </c>
      <c r="D40" s="30">
        <v>2427.6</v>
      </c>
      <c r="E40" s="30">
        <v>1776.5</v>
      </c>
      <c r="F40" s="30">
        <v>0</v>
      </c>
      <c r="G40" s="31">
        <f t="shared" si="0"/>
        <v>4204.1000000000004</v>
      </c>
    </row>
    <row r="41" spans="1:7">
      <c r="A41" s="7" t="s">
        <v>74</v>
      </c>
      <c r="B41" s="7" t="s">
        <v>254</v>
      </c>
      <c r="C41" s="30">
        <v>1088</v>
      </c>
      <c r="D41" s="30">
        <v>0</v>
      </c>
      <c r="E41" s="30">
        <v>0</v>
      </c>
      <c r="F41" s="30">
        <v>0</v>
      </c>
      <c r="G41" s="31">
        <f t="shared" si="0"/>
        <v>1088</v>
      </c>
    </row>
    <row r="42" spans="1:7">
      <c r="A42" s="7" t="s">
        <v>74</v>
      </c>
      <c r="B42" s="7" t="s">
        <v>255</v>
      </c>
      <c r="C42" s="30">
        <v>1550.4</v>
      </c>
      <c r="D42" s="30">
        <v>0</v>
      </c>
      <c r="E42" s="30">
        <v>0</v>
      </c>
      <c r="F42" s="30">
        <v>0</v>
      </c>
      <c r="G42" s="31">
        <f t="shared" si="0"/>
        <v>1550.4</v>
      </c>
    </row>
    <row r="43" spans="1:7">
      <c r="A43" s="7" t="s">
        <v>74</v>
      </c>
      <c r="B43" s="7" t="s">
        <v>244</v>
      </c>
      <c r="C43" s="30">
        <v>0</v>
      </c>
      <c r="D43" s="30">
        <v>0</v>
      </c>
      <c r="E43" s="30">
        <v>2380</v>
      </c>
      <c r="F43" s="30">
        <v>0</v>
      </c>
      <c r="G43" s="31">
        <f t="shared" si="0"/>
        <v>2380</v>
      </c>
    </row>
    <row r="44" spans="1:7">
      <c r="A44" s="7" t="s">
        <v>74</v>
      </c>
      <c r="B44" s="7" t="s">
        <v>256</v>
      </c>
      <c r="C44" s="30">
        <v>0</v>
      </c>
      <c r="D44" s="30">
        <v>693.6</v>
      </c>
      <c r="E44" s="30">
        <v>0</v>
      </c>
      <c r="F44" s="30">
        <v>0</v>
      </c>
      <c r="G44" s="31">
        <f t="shared" si="0"/>
        <v>693.6</v>
      </c>
    </row>
    <row r="45" spans="1:7">
      <c r="A45" s="7" t="s">
        <v>74</v>
      </c>
      <c r="B45" s="7" t="s">
        <v>257</v>
      </c>
      <c r="C45" s="30">
        <v>0</v>
      </c>
      <c r="D45" s="30">
        <v>0</v>
      </c>
      <c r="E45" s="30">
        <v>510</v>
      </c>
      <c r="F45" s="30">
        <v>0</v>
      </c>
      <c r="G45" s="31">
        <f t="shared" si="0"/>
        <v>510</v>
      </c>
    </row>
    <row r="46" spans="1:7">
      <c r="A46" s="7" t="s">
        <v>107</v>
      </c>
      <c r="B46" s="7" t="s">
        <v>258</v>
      </c>
      <c r="C46" s="30">
        <v>0</v>
      </c>
      <c r="D46" s="30">
        <v>956.25</v>
      </c>
      <c r="E46" s="30">
        <v>0</v>
      </c>
      <c r="F46" s="30">
        <v>0</v>
      </c>
      <c r="G46" s="31">
        <f t="shared" si="0"/>
        <v>956.25</v>
      </c>
    </row>
    <row r="47" spans="1:7">
      <c r="A47" s="7" t="s">
        <v>107</v>
      </c>
      <c r="B47" s="7" t="s">
        <v>233</v>
      </c>
      <c r="C47" s="30">
        <v>1500</v>
      </c>
      <c r="D47" s="30">
        <v>0</v>
      </c>
      <c r="E47" s="30">
        <v>0</v>
      </c>
      <c r="F47" s="30">
        <v>0</v>
      </c>
      <c r="G47" s="31">
        <f t="shared" si="0"/>
        <v>1500</v>
      </c>
    </row>
    <row r="48" spans="1:7">
      <c r="A48" s="7" t="s">
        <v>107</v>
      </c>
      <c r="B48" s="7" t="s">
        <v>259</v>
      </c>
      <c r="C48" s="30">
        <v>0</v>
      </c>
      <c r="D48" s="30">
        <v>0</v>
      </c>
      <c r="E48" s="30">
        <v>3125</v>
      </c>
      <c r="F48" s="30">
        <v>1875</v>
      </c>
      <c r="G48" s="31">
        <f t="shared" si="0"/>
        <v>5000</v>
      </c>
    </row>
    <row r="49" spans="1:7">
      <c r="A49" s="7" t="s">
        <v>107</v>
      </c>
      <c r="B49" s="7" t="s">
        <v>260</v>
      </c>
      <c r="C49" s="30">
        <v>0</v>
      </c>
      <c r="D49" s="30">
        <v>0</v>
      </c>
      <c r="E49" s="30">
        <v>1250</v>
      </c>
      <c r="F49" s="30">
        <v>0</v>
      </c>
      <c r="G49" s="31">
        <f t="shared" si="0"/>
        <v>1250</v>
      </c>
    </row>
    <row r="50" spans="1:7">
      <c r="A50" s="7" t="s">
        <v>107</v>
      </c>
      <c r="B50" s="7" t="s">
        <v>261</v>
      </c>
      <c r="C50" s="30">
        <v>0</v>
      </c>
      <c r="D50" s="30">
        <v>1406.25</v>
      </c>
      <c r="E50" s="30">
        <v>0</v>
      </c>
      <c r="F50" s="30">
        <v>0</v>
      </c>
      <c r="G50" s="31">
        <f t="shared" si="0"/>
        <v>1406.25</v>
      </c>
    </row>
    <row r="51" spans="1:7">
      <c r="A51" s="7" t="s">
        <v>107</v>
      </c>
      <c r="B51" s="7" t="s">
        <v>262</v>
      </c>
      <c r="C51" s="30">
        <v>0</v>
      </c>
      <c r="D51" s="30">
        <v>0</v>
      </c>
      <c r="E51" s="30">
        <v>0</v>
      </c>
      <c r="F51" s="30">
        <v>562.5</v>
      </c>
      <c r="G51" s="31">
        <f t="shared" si="0"/>
        <v>562.5</v>
      </c>
    </row>
    <row r="52" spans="1:7">
      <c r="A52" s="7" t="s">
        <v>107</v>
      </c>
      <c r="B52" s="7" t="s">
        <v>229</v>
      </c>
      <c r="C52" s="30">
        <v>0</v>
      </c>
      <c r="D52" s="30">
        <v>0</v>
      </c>
      <c r="E52" s="30">
        <v>2000</v>
      </c>
      <c r="F52" s="30">
        <v>1500</v>
      </c>
      <c r="G52" s="31">
        <f t="shared" si="0"/>
        <v>3500</v>
      </c>
    </row>
    <row r="53" spans="1:7">
      <c r="A53" s="7" t="s">
        <v>107</v>
      </c>
      <c r="B53" s="7" t="s">
        <v>263</v>
      </c>
      <c r="C53" s="30">
        <v>0</v>
      </c>
      <c r="D53" s="30">
        <v>0</v>
      </c>
      <c r="E53" s="30">
        <v>500</v>
      </c>
      <c r="F53" s="30">
        <v>0</v>
      </c>
      <c r="G53" s="31">
        <f t="shared" si="0"/>
        <v>500</v>
      </c>
    </row>
    <row r="54" spans="1:7">
      <c r="A54" s="7" t="s">
        <v>107</v>
      </c>
      <c r="B54" s="7" t="s">
        <v>264</v>
      </c>
      <c r="C54" s="30">
        <v>0</v>
      </c>
      <c r="D54" s="30">
        <v>0</v>
      </c>
      <c r="E54" s="30">
        <v>0</v>
      </c>
      <c r="F54" s="30">
        <v>1050</v>
      </c>
      <c r="G54" s="31">
        <f t="shared" si="0"/>
        <v>1050</v>
      </c>
    </row>
    <row r="55" spans="1:7">
      <c r="A55" s="7" t="s">
        <v>107</v>
      </c>
      <c r="B55" s="7" t="s">
        <v>265</v>
      </c>
      <c r="C55" s="30">
        <v>0</v>
      </c>
      <c r="D55" s="30">
        <v>0</v>
      </c>
      <c r="E55" s="30">
        <v>225</v>
      </c>
      <c r="F55" s="30">
        <v>0</v>
      </c>
      <c r="G55" s="31">
        <f t="shared" si="0"/>
        <v>225</v>
      </c>
    </row>
    <row r="56" spans="1:7">
      <c r="A56" s="7" t="s">
        <v>30</v>
      </c>
      <c r="B56" s="7" t="s">
        <v>232</v>
      </c>
      <c r="C56" s="30">
        <v>0</v>
      </c>
      <c r="D56" s="30">
        <v>0</v>
      </c>
      <c r="E56" s="30">
        <v>0</v>
      </c>
      <c r="F56" s="30">
        <v>472.5</v>
      </c>
      <c r="G56" s="31">
        <f t="shared" si="0"/>
        <v>472.5</v>
      </c>
    </row>
    <row r="57" spans="1:7">
      <c r="A57" s="7" t="s">
        <v>30</v>
      </c>
      <c r="B57" s="7" t="s">
        <v>258</v>
      </c>
      <c r="C57" s="30">
        <v>0</v>
      </c>
      <c r="D57" s="30">
        <v>0</v>
      </c>
      <c r="E57" s="30">
        <v>450</v>
      </c>
      <c r="F57" s="30">
        <v>0</v>
      </c>
      <c r="G57" s="31">
        <f t="shared" si="0"/>
        <v>450</v>
      </c>
    </row>
    <row r="58" spans="1:7">
      <c r="A58" s="7" t="s">
        <v>30</v>
      </c>
      <c r="B58" s="7" t="s">
        <v>266</v>
      </c>
      <c r="C58" s="30">
        <v>0</v>
      </c>
      <c r="D58" s="30">
        <v>0</v>
      </c>
      <c r="E58" s="30">
        <v>54</v>
      </c>
      <c r="F58" s="30">
        <v>0</v>
      </c>
      <c r="G58" s="31">
        <f t="shared" si="0"/>
        <v>54</v>
      </c>
    </row>
    <row r="59" spans="1:7">
      <c r="A59" s="7" t="s">
        <v>30</v>
      </c>
      <c r="B59" s="7" t="s">
        <v>261</v>
      </c>
      <c r="C59" s="30">
        <v>0</v>
      </c>
      <c r="D59" s="30">
        <v>0</v>
      </c>
      <c r="E59" s="30">
        <v>202.5</v>
      </c>
      <c r="F59" s="30">
        <v>0</v>
      </c>
      <c r="G59" s="31">
        <f t="shared" si="0"/>
        <v>202.5</v>
      </c>
    </row>
    <row r="60" spans="1:7">
      <c r="A60" s="7" t="s">
        <v>30</v>
      </c>
      <c r="B60" s="7" t="s">
        <v>267</v>
      </c>
      <c r="C60" s="30">
        <v>345.6</v>
      </c>
      <c r="D60" s="30">
        <v>0</v>
      </c>
      <c r="E60" s="30">
        <v>0</v>
      </c>
      <c r="F60" s="30">
        <v>0</v>
      </c>
      <c r="G60" s="31">
        <f t="shared" si="0"/>
        <v>345.6</v>
      </c>
    </row>
    <row r="61" spans="1:7">
      <c r="A61" s="7" t="s">
        <v>30</v>
      </c>
      <c r="B61" s="7" t="s">
        <v>238</v>
      </c>
      <c r="C61" s="30">
        <v>0</v>
      </c>
      <c r="D61" s="30">
        <v>576</v>
      </c>
      <c r="E61" s="30">
        <v>0</v>
      </c>
      <c r="F61" s="30">
        <v>0</v>
      </c>
      <c r="G61" s="31">
        <f t="shared" si="0"/>
        <v>576</v>
      </c>
    </row>
    <row r="62" spans="1:7">
      <c r="A62" s="7" t="s">
        <v>30</v>
      </c>
      <c r="B62" s="7" t="s">
        <v>228</v>
      </c>
      <c r="C62" s="30">
        <v>0</v>
      </c>
      <c r="D62" s="30">
        <v>0</v>
      </c>
      <c r="E62" s="30">
        <v>0</v>
      </c>
      <c r="F62" s="30">
        <v>900</v>
      </c>
      <c r="G62" s="31">
        <f t="shared" si="0"/>
        <v>900</v>
      </c>
    </row>
    <row r="63" spans="1:7">
      <c r="A63" s="7" t="s">
        <v>30</v>
      </c>
      <c r="B63" s="7" t="s">
        <v>253</v>
      </c>
      <c r="C63" s="30">
        <v>0</v>
      </c>
      <c r="D63" s="30">
        <v>0</v>
      </c>
      <c r="E63" s="30">
        <v>360</v>
      </c>
      <c r="F63" s="30">
        <v>0</v>
      </c>
      <c r="G63" s="31">
        <f t="shared" si="0"/>
        <v>360</v>
      </c>
    </row>
    <row r="64" spans="1:7">
      <c r="A64" s="7" t="s">
        <v>30</v>
      </c>
      <c r="B64" s="7" t="s">
        <v>268</v>
      </c>
      <c r="C64" s="30">
        <v>0</v>
      </c>
      <c r="D64" s="30">
        <v>0</v>
      </c>
      <c r="E64" s="30">
        <v>0</v>
      </c>
      <c r="F64" s="30">
        <v>144</v>
      </c>
      <c r="G64" s="31">
        <f t="shared" si="0"/>
        <v>144</v>
      </c>
    </row>
    <row r="65" spans="1:7">
      <c r="A65" s="7" t="s">
        <v>30</v>
      </c>
      <c r="B65" s="7" t="s">
        <v>269</v>
      </c>
      <c r="C65" s="30">
        <v>216</v>
      </c>
      <c r="D65" s="30">
        <v>0</v>
      </c>
      <c r="E65" s="30">
        <v>0</v>
      </c>
      <c r="F65" s="30">
        <v>0</v>
      </c>
      <c r="G65" s="31">
        <f t="shared" si="0"/>
        <v>216</v>
      </c>
    </row>
    <row r="66" spans="1:7">
      <c r="A66" s="7" t="s">
        <v>30</v>
      </c>
      <c r="B66" s="7" t="s">
        <v>242</v>
      </c>
      <c r="C66" s="30">
        <v>144</v>
      </c>
      <c r="D66" s="30">
        <v>0</v>
      </c>
      <c r="E66" s="30">
        <v>0</v>
      </c>
      <c r="F66" s="30">
        <v>0</v>
      </c>
      <c r="G66" s="31">
        <f t="shared" si="0"/>
        <v>144</v>
      </c>
    </row>
    <row r="67" spans="1:7">
      <c r="A67" s="7" t="s">
        <v>30</v>
      </c>
      <c r="B67" s="7" t="s">
        <v>229</v>
      </c>
      <c r="C67" s="30">
        <v>0</v>
      </c>
      <c r="D67" s="30">
        <v>0</v>
      </c>
      <c r="E67" s="30">
        <v>0</v>
      </c>
      <c r="F67" s="30">
        <v>540</v>
      </c>
      <c r="G67" s="31">
        <f t="shared" si="0"/>
        <v>540</v>
      </c>
    </row>
    <row r="68" spans="1:7">
      <c r="A68" s="7" t="s">
        <v>30</v>
      </c>
      <c r="B68" s="7" t="s">
        <v>244</v>
      </c>
      <c r="C68" s="30">
        <v>0</v>
      </c>
      <c r="D68" s="30">
        <v>0</v>
      </c>
      <c r="E68" s="30">
        <v>0</v>
      </c>
      <c r="F68" s="30">
        <v>72</v>
      </c>
      <c r="G68" s="31">
        <f t="shared" ref="G68:G131" si="1">SUM(C68:F68)</f>
        <v>72</v>
      </c>
    </row>
    <row r="69" spans="1:7">
      <c r="A69" s="7" t="s">
        <v>30</v>
      </c>
      <c r="B69" s="7" t="s">
        <v>270</v>
      </c>
      <c r="C69" s="30">
        <v>0</v>
      </c>
      <c r="D69" s="30">
        <v>180</v>
      </c>
      <c r="E69" s="30">
        <v>0</v>
      </c>
      <c r="F69" s="30">
        <v>0</v>
      </c>
      <c r="G69" s="31">
        <f t="shared" si="1"/>
        <v>180</v>
      </c>
    </row>
    <row r="70" spans="1:7">
      <c r="A70" s="7" t="s">
        <v>30</v>
      </c>
      <c r="B70" s="7" t="s">
        <v>256</v>
      </c>
      <c r="C70" s="30">
        <v>0</v>
      </c>
      <c r="D70" s="30">
        <v>122.4</v>
      </c>
      <c r="E70" s="30">
        <v>0</v>
      </c>
      <c r="F70" s="30">
        <v>0</v>
      </c>
      <c r="G70" s="31">
        <f t="shared" si="1"/>
        <v>122.4</v>
      </c>
    </row>
    <row r="71" spans="1:7">
      <c r="A71" s="7" t="s">
        <v>30</v>
      </c>
      <c r="B71" s="7" t="s">
        <v>257</v>
      </c>
      <c r="C71" s="30">
        <v>0</v>
      </c>
      <c r="D71" s="30">
        <v>0</v>
      </c>
      <c r="E71" s="30">
        <v>108</v>
      </c>
      <c r="F71" s="30">
        <v>0</v>
      </c>
      <c r="G71" s="31">
        <f t="shared" si="1"/>
        <v>108</v>
      </c>
    </row>
    <row r="72" spans="1:7">
      <c r="A72" s="7" t="s">
        <v>35</v>
      </c>
      <c r="B72" s="7" t="s">
        <v>247</v>
      </c>
      <c r="C72" s="30">
        <v>0</v>
      </c>
      <c r="D72" s="30">
        <v>0</v>
      </c>
      <c r="E72" s="30">
        <v>0</v>
      </c>
      <c r="F72" s="30">
        <v>228</v>
      </c>
      <c r="G72" s="31">
        <f t="shared" si="1"/>
        <v>228</v>
      </c>
    </row>
    <row r="73" spans="1:7">
      <c r="A73" s="7" t="s">
        <v>35</v>
      </c>
      <c r="B73" s="7" t="s">
        <v>271</v>
      </c>
      <c r="C73" s="30">
        <v>152</v>
      </c>
      <c r="D73" s="30">
        <v>0</v>
      </c>
      <c r="E73" s="30">
        <v>0</v>
      </c>
      <c r="F73" s="30">
        <v>0</v>
      </c>
      <c r="G73" s="31">
        <f t="shared" si="1"/>
        <v>152</v>
      </c>
    </row>
    <row r="74" spans="1:7">
      <c r="A74" s="7" t="s">
        <v>35</v>
      </c>
      <c r="B74" s="7" t="s">
        <v>272</v>
      </c>
      <c r="C74" s="30">
        <v>0</v>
      </c>
      <c r="D74" s="30">
        <v>0</v>
      </c>
      <c r="E74" s="30">
        <v>0</v>
      </c>
      <c r="F74" s="30">
        <v>95</v>
      </c>
      <c r="G74" s="31">
        <f t="shared" si="1"/>
        <v>95</v>
      </c>
    </row>
    <row r="75" spans="1:7">
      <c r="A75" s="7" t="s">
        <v>35</v>
      </c>
      <c r="B75" s="7" t="s">
        <v>236</v>
      </c>
      <c r="C75" s="30">
        <v>0</v>
      </c>
      <c r="D75" s="30">
        <v>0</v>
      </c>
      <c r="E75" s="30">
        <v>950</v>
      </c>
      <c r="F75" s="30">
        <v>0</v>
      </c>
      <c r="G75" s="31">
        <f t="shared" si="1"/>
        <v>950</v>
      </c>
    </row>
    <row r="76" spans="1:7">
      <c r="A76" s="7" t="s">
        <v>35</v>
      </c>
      <c r="B76" s="7" t="s">
        <v>267</v>
      </c>
      <c r="C76" s="30">
        <v>0</v>
      </c>
      <c r="D76" s="30">
        <v>0</v>
      </c>
      <c r="E76" s="30">
        <v>0</v>
      </c>
      <c r="F76" s="30">
        <v>270.75</v>
      </c>
      <c r="G76" s="31">
        <f t="shared" si="1"/>
        <v>270.75</v>
      </c>
    </row>
    <row r="77" spans="1:7">
      <c r="A77" s="7" t="s">
        <v>35</v>
      </c>
      <c r="B77" s="7" t="s">
        <v>228</v>
      </c>
      <c r="C77" s="30">
        <v>273.60000000000002</v>
      </c>
      <c r="D77" s="30">
        <v>0</v>
      </c>
      <c r="E77" s="30">
        <v>0</v>
      </c>
      <c r="F77" s="30">
        <v>0</v>
      </c>
      <c r="G77" s="31">
        <f t="shared" si="1"/>
        <v>273.60000000000002</v>
      </c>
    </row>
    <row r="78" spans="1:7">
      <c r="A78" s="7" t="s">
        <v>35</v>
      </c>
      <c r="B78" s="7" t="s">
        <v>240</v>
      </c>
      <c r="C78" s="30">
        <v>0</v>
      </c>
      <c r="D78" s="30">
        <v>0</v>
      </c>
      <c r="E78" s="30">
        <v>0</v>
      </c>
      <c r="F78" s="30">
        <v>760</v>
      </c>
      <c r="G78" s="31">
        <f t="shared" si="1"/>
        <v>760</v>
      </c>
    </row>
    <row r="79" spans="1:7">
      <c r="A79" s="7" t="s">
        <v>35</v>
      </c>
      <c r="B79" s="7" t="s">
        <v>229</v>
      </c>
      <c r="C79" s="30">
        <v>912</v>
      </c>
      <c r="D79" s="30">
        <v>0</v>
      </c>
      <c r="E79" s="30">
        <v>0</v>
      </c>
      <c r="F79" s="30">
        <v>0</v>
      </c>
      <c r="G79" s="31">
        <f t="shared" si="1"/>
        <v>912</v>
      </c>
    </row>
    <row r="80" spans="1:7">
      <c r="A80" s="7" t="s">
        <v>35</v>
      </c>
      <c r="B80" s="7" t="s">
        <v>254</v>
      </c>
      <c r="C80" s="30">
        <v>0</v>
      </c>
      <c r="D80" s="30">
        <v>0</v>
      </c>
      <c r="E80" s="30">
        <v>380</v>
      </c>
      <c r="F80" s="30">
        <v>0</v>
      </c>
      <c r="G80" s="31">
        <f t="shared" si="1"/>
        <v>380</v>
      </c>
    </row>
    <row r="81" spans="1:7">
      <c r="A81" s="7" t="s">
        <v>35</v>
      </c>
      <c r="B81" s="7" t="s">
        <v>244</v>
      </c>
      <c r="C81" s="30">
        <v>581.4</v>
      </c>
      <c r="D81" s="30">
        <v>0</v>
      </c>
      <c r="E81" s="30">
        <v>0</v>
      </c>
      <c r="F81" s="30">
        <v>484.5</v>
      </c>
      <c r="G81" s="31">
        <f t="shared" si="1"/>
        <v>1065.9000000000001</v>
      </c>
    </row>
    <row r="82" spans="1:7">
      <c r="A82" s="7" t="s">
        <v>35</v>
      </c>
      <c r="B82" s="7" t="s">
        <v>273</v>
      </c>
      <c r="C82" s="30">
        <v>0</v>
      </c>
      <c r="D82" s="30">
        <v>0</v>
      </c>
      <c r="E82" s="30">
        <v>0</v>
      </c>
      <c r="F82" s="30">
        <v>285</v>
      </c>
      <c r="G82" s="31">
        <f t="shared" si="1"/>
        <v>285</v>
      </c>
    </row>
    <row r="83" spans="1:7">
      <c r="A83" s="7" t="s">
        <v>35</v>
      </c>
      <c r="B83" s="7" t="s">
        <v>274</v>
      </c>
      <c r="C83" s="30">
        <v>0</v>
      </c>
      <c r="D83" s="30">
        <v>0</v>
      </c>
      <c r="E83" s="30">
        <v>541.5</v>
      </c>
      <c r="F83" s="30">
        <v>0</v>
      </c>
      <c r="G83" s="31">
        <f t="shared" si="1"/>
        <v>541.5</v>
      </c>
    </row>
    <row r="84" spans="1:7">
      <c r="A84" s="7" t="s">
        <v>35</v>
      </c>
      <c r="B84" s="7" t="s">
        <v>275</v>
      </c>
      <c r="C84" s="30">
        <v>516.79999999999995</v>
      </c>
      <c r="D84" s="30">
        <v>228</v>
      </c>
      <c r="E84" s="30">
        <v>0</v>
      </c>
      <c r="F84" s="30">
        <v>0</v>
      </c>
      <c r="G84" s="31">
        <f t="shared" si="1"/>
        <v>744.8</v>
      </c>
    </row>
    <row r="85" spans="1:7">
      <c r="A85" s="7" t="s">
        <v>35</v>
      </c>
      <c r="B85" s="7" t="s">
        <v>257</v>
      </c>
      <c r="C85" s="30">
        <v>0</v>
      </c>
      <c r="D85" s="30">
        <v>0</v>
      </c>
      <c r="E85" s="30">
        <v>190</v>
      </c>
      <c r="F85" s="30">
        <v>190</v>
      </c>
      <c r="G85" s="31">
        <f t="shared" si="1"/>
        <v>380</v>
      </c>
    </row>
    <row r="86" spans="1:7">
      <c r="A86" s="7" t="s">
        <v>36</v>
      </c>
      <c r="B86" s="7" t="s">
        <v>225</v>
      </c>
      <c r="C86" s="30">
        <v>0</v>
      </c>
      <c r="D86" s="30">
        <v>0</v>
      </c>
      <c r="E86" s="30">
        <v>283.5</v>
      </c>
      <c r="F86" s="30">
        <v>0</v>
      </c>
      <c r="G86" s="31">
        <f t="shared" si="1"/>
        <v>283.5</v>
      </c>
    </row>
    <row r="87" spans="1:7">
      <c r="A87" s="7" t="s">
        <v>36</v>
      </c>
      <c r="B87" s="7" t="s">
        <v>232</v>
      </c>
      <c r="C87" s="30">
        <v>86.4</v>
      </c>
      <c r="D87" s="30">
        <v>0</v>
      </c>
      <c r="E87" s="30">
        <v>324</v>
      </c>
      <c r="F87" s="30">
        <v>0</v>
      </c>
      <c r="G87" s="31">
        <f t="shared" si="1"/>
        <v>410.4</v>
      </c>
    </row>
    <row r="88" spans="1:7">
      <c r="A88" s="7" t="s">
        <v>36</v>
      </c>
      <c r="B88" s="7" t="s">
        <v>276</v>
      </c>
      <c r="C88" s="30">
        <v>0</v>
      </c>
      <c r="D88" s="30">
        <v>0</v>
      </c>
      <c r="E88" s="30">
        <v>90</v>
      </c>
      <c r="F88" s="30">
        <v>0</v>
      </c>
      <c r="G88" s="31">
        <f t="shared" si="1"/>
        <v>90</v>
      </c>
    </row>
    <row r="89" spans="1:7">
      <c r="A89" s="7" t="s">
        <v>36</v>
      </c>
      <c r="B89" s="7" t="s">
        <v>227</v>
      </c>
      <c r="C89" s="30">
        <v>0</v>
      </c>
      <c r="D89" s="30">
        <v>0</v>
      </c>
      <c r="E89" s="30">
        <v>0</v>
      </c>
      <c r="F89" s="30">
        <v>2106</v>
      </c>
      <c r="G89" s="31">
        <f t="shared" si="1"/>
        <v>2106</v>
      </c>
    </row>
    <row r="90" spans="1:7">
      <c r="A90" s="7" t="s">
        <v>36</v>
      </c>
      <c r="B90" s="7" t="s">
        <v>272</v>
      </c>
      <c r="C90" s="30">
        <v>0</v>
      </c>
      <c r="D90" s="30">
        <v>0</v>
      </c>
      <c r="E90" s="30">
        <v>0</v>
      </c>
      <c r="F90" s="30">
        <v>288</v>
      </c>
      <c r="G90" s="31">
        <f t="shared" si="1"/>
        <v>288</v>
      </c>
    </row>
    <row r="91" spans="1:7">
      <c r="A91" s="7" t="s">
        <v>36</v>
      </c>
      <c r="B91" s="7" t="s">
        <v>261</v>
      </c>
      <c r="C91" s="30">
        <v>0</v>
      </c>
      <c r="D91" s="30">
        <v>0</v>
      </c>
      <c r="E91" s="30">
        <v>43.2</v>
      </c>
      <c r="F91" s="30">
        <v>0</v>
      </c>
      <c r="G91" s="31">
        <f t="shared" si="1"/>
        <v>43.2</v>
      </c>
    </row>
    <row r="92" spans="1:7">
      <c r="A92" s="7" t="s">
        <v>36</v>
      </c>
      <c r="B92" s="7" t="s">
        <v>239</v>
      </c>
      <c r="C92" s="30">
        <v>0</v>
      </c>
      <c r="D92" s="30">
        <v>0</v>
      </c>
      <c r="E92" s="30">
        <v>0</v>
      </c>
      <c r="F92" s="30">
        <v>30.6</v>
      </c>
      <c r="G92" s="31">
        <f t="shared" si="1"/>
        <v>30.6</v>
      </c>
    </row>
    <row r="93" spans="1:7">
      <c r="A93" s="7" t="s">
        <v>36</v>
      </c>
      <c r="B93" s="7" t="s">
        <v>240</v>
      </c>
      <c r="C93" s="30">
        <v>0</v>
      </c>
      <c r="D93" s="30">
        <v>180</v>
      </c>
      <c r="E93" s="30">
        <v>0</v>
      </c>
      <c r="F93" s="30">
        <v>0</v>
      </c>
      <c r="G93" s="31">
        <f t="shared" si="1"/>
        <v>180</v>
      </c>
    </row>
    <row r="94" spans="1:7">
      <c r="A94" s="7" t="s">
        <v>36</v>
      </c>
      <c r="B94" s="7" t="s">
        <v>269</v>
      </c>
      <c r="C94" s="30">
        <v>216</v>
      </c>
      <c r="D94" s="30">
        <v>0</v>
      </c>
      <c r="E94" s="30">
        <v>0</v>
      </c>
      <c r="F94" s="30">
        <v>0</v>
      </c>
      <c r="G94" s="31">
        <f t="shared" si="1"/>
        <v>216</v>
      </c>
    </row>
    <row r="95" spans="1:7">
      <c r="A95" s="7" t="s">
        <v>36</v>
      </c>
      <c r="B95" s="7" t="s">
        <v>277</v>
      </c>
      <c r="C95" s="30">
        <v>0</v>
      </c>
      <c r="D95" s="30">
        <v>0</v>
      </c>
      <c r="E95" s="30">
        <v>360</v>
      </c>
      <c r="F95" s="30">
        <v>0</v>
      </c>
      <c r="G95" s="31">
        <f t="shared" si="1"/>
        <v>360</v>
      </c>
    </row>
    <row r="96" spans="1:7">
      <c r="A96" s="7" t="s">
        <v>36</v>
      </c>
      <c r="B96" s="7" t="s">
        <v>245</v>
      </c>
      <c r="C96" s="30">
        <v>0</v>
      </c>
      <c r="D96" s="30">
        <v>180</v>
      </c>
      <c r="E96" s="30">
        <v>0</v>
      </c>
      <c r="F96" s="30">
        <v>0</v>
      </c>
      <c r="G96" s="31">
        <f t="shared" si="1"/>
        <v>180</v>
      </c>
    </row>
    <row r="97" spans="1:7">
      <c r="A97" s="7" t="s">
        <v>36</v>
      </c>
      <c r="B97" s="7" t="s">
        <v>256</v>
      </c>
      <c r="C97" s="30">
        <v>288</v>
      </c>
      <c r="D97" s="30">
        <v>0</v>
      </c>
      <c r="E97" s="30">
        <v>0</v>
      </c>
      <c r="F97" s="30">
        <v>0</v>
      </c>
      <c r="G97" s="31">
        <f t="shared" si="1"/>
        <v>288</v>
      </c>
    </row>
    <row r="98" spans="1:7">
      <c r="A98" s="7" t="s">
        <v>48</v>
      </c>
      <c r="B98" s="7" t="s">
        <v>232</v>
      </c>
      <c r="C98" s="30">
        <v>0</v>
      </c>
      <c r="D98" s="30">
        <v>0</v>
      </c>
      <c r="E98" s="30">
        <v>237.6</v>
      </c>
      <c r="F98" s="30">
        <v>0</v>
      </c>
      <c r="G98" s="31">
        <f t="shared" si="1"/>
        <v>237.6</v>
      </c>
    </row>
    <row r="99" spans="1:7">
      <c r="A99" s="7" t="s">
        <v>48</v>
      </c>
      <c r="B99" s="7" t="s">
        <v>233</v>
      </c>
      <c r="C99" s="30">
        <v>0</v>
      </c>
      <c r="D99" s="30">
        <v>935</v>
      </c>
      <c r="E99" s="30">
        <v>0</v>
      </c>
      <c r="F99" s="30">
        <v>0</v>
      </c>
      <c r="G99" s="31">
        <f t="shared" si="1"/>
        <v>935</v>
      </c>
    </row>
    <row r="100" spans="1:7">
      <c r="A100" s="7" t="s">
        <v>48</v>
      </c>
      <c r="B100" s="7" t="s">
        <v>278</v>
      </c>
      <c r="C100" s="30">
        <v>0</v>
      </c>
      <c r="D100" s="30">
        <v>0</v>
      </c>
      <c r="E100" s="30">
        <v>0</v>
      </c>
      <c r="F100" s="30">
        <v>550</v>
      </c>
      <c r="G100" s="31">
        <f t="shared" si="1"/>
        <v>550</v>
      </c>
    </row>
    <row r="101" spans="1:7">
      <c r="A101" s="7" t="s">
        <v>48</v>
      </c>
      <c r="B101" s="7" t="s">
        <v>272</v>
      </c>
      <c r="C101" s="30">
        <v>0</v>
      </c>
      <c r="D101" s="30">
        <v>1045</v>
      </c>
      <c r="E101" s="30">
        <v>0</v>
      </c>
      <c r="F101" s="30">
        <v>0</v>
      </c>
      <c r="G101" s="31">
        <f t="shared" si="1"/>
        <v>1045</v>
      </c>
    </row>
    <row r="102" spans="1:7">
      <c r="A102" s="7" t="s">
        <v>48</v>
      </c>
      <c r="B102" s="7" t="s">
        <v>251</v>
      </c>
      <c r="C102" s="30">
        <v>225.28</v>
      </c>
      <c r="D102" s="30">
        <v>0</v>
      </c>
      <c r="E102" s="30">
        <v>0</v>
      </c>
      <c r="F102" s="30">
        <v>0</v>
      </c>
      <c r="G102" s="31">
        <f t="shared" si="1"/>
        <v>225.28</v>
      </c>
    </row>
    <row r="103" spans="1:7">
      <c r="A103" s="7" t="s">
        <v>48</v>
      </c>
      <c r="B103" s="7" t="s">
        <v>239</v>
      </c>
      <c r="C103" s="30">
        <v>0</v>
      </c>
      <c r="D103" s="30">
        <v>0</v>
      </c>
      <c r="E103" s="30">
        <v>198</v>
      </c>
      <c r="F103" s="30">
        <v>0</v>
      </c>
      <c r="G103" s="31">
        <f t="shared" si="1"/>
        <v>198</v>
      </c>
    </row>
    <row r="104" spans="1:7">
      <c r="A104" s="7" t="s">
        <v>48</v>
      </c>
      <c r="B104" s="7" t="s">
        <v>242</v>
      </c>
      <c r="C104" s="30">
        <v>0</v>
      </c>
      <c r="D104" s="30">
        <v>0</v>
      </c>
      <c r="E104" s="30">
        <v>0</v>
      </c>
      <c r="F104" s="30">
        <v>132</v>
      </c>
      <c r="G104" s="31">
        <f t="shared" si="1"/>
        <v>132</v>
      </c>
    </row>
    <row r="105" spans="1:7">
      <c r="A105" s="7" t="s">
        <v>48</v>
      </c>
      <c r="B105" s="7" t="s">
        <v>229</v>
      </c>
      <c r="C105" s="30">
        <v>0</v>
      </c>
      <c r="D105" s="30">
        <v>990</v>
      </c>
      <c r="E105" s="30">
        <v>0</v>
      </c>
      <c r="F105" s="30">
        <v>0</v>
      </c>
      <c r="G105" s="31">
        <f t="shared" si="1"/>
        <v>990</v>
      </c>
    </row>
    <row r="106" spans="1:7">
      <c r="A106" s="7" t="s">
        <v>48</v>
      </c>
      <c r="B106" s="7" t="s">
        <v>279</v>
      </c>
      <c r="C106" s="30">
        <v>0</v>
      </c>
      <c r="D106" s="30">
        <v>0</v>
      </c>
      <c r="E106" s="30">
        <v>352</v>
      </c>
      <c r="F106" s="30">
        <v>0</v>
      </c>
      <c r="G106" s="31">
        <f t="shared" si="1"/>
        <v>352</v>
      </c>
    </row>
    <row r="107" spans="1:7">
      <c r="A107" s="7" t="s">
        <v>48</v>
      </c>
      <c r="B107" s="7" t="s">
        <v>256</v>
      </c>
      <c r="C107" s="30">
        <v>0</v>
      </c>
      <c r="D107" s="30">
        <v>0</v>
      </c>
      <c r="E107" s="30">
        <v>550</v>
      </c>
      <c r="F107" s="30">
        <v>0</v>
      </c>
      <c r="G107" s="31">
        <f t="shared" si="1"/>
        <v>550</v>
      </c>
    </row>
    <row r="108" spans="1:7">
      <c r="A108" s="7" t="s">
        <v>49</v>
      </c>
      <c r="B108" s="7" t="s">
        <v>239</v>
      </c>
      <c r="C108" s="30">
        <v>0</v>
      </c>
      <c r="D108" s="30">
        <v>0</v>
      </c>
      <c r="E108" s="30">
        <v>288.22000000000003</v>
      </c>
      <c r="F108" s="30">
        <v>0</v>
      </c>
      <c r="G108" s="31">
        <f t="shared" si="1"/>
        <v>288.22000000000003</v>
      </c>
    </row>
    <row r="109" spans="1:7">
      <c r="A109" s="7" t="s">
        <v>49</v>
      </c>
      <c r="B109" s="7" t="s">
        <v>280</v>
      </c>
      <c r="C109" s="30">
        <v>0</v>
      </c>
      <c r="D109" s="30">
        <v>0</v>
      </c>
      <c r="E109" s="30">
        <v>0</v>
      </c>
      <c r="F109" s="30">
        <v>85.4</v>
      </c>
      <c r="G109" s="31">
        <f t="shared" si="1"/>
        <v>85.4</v>
      </c>
    </row>
    <row r="110" spans="1:7">
      <c r="A110" s="7" t="s">
        <v>60</v>
      </c>
      <c r="B110" s="7" t="s">
        <v>231</v>
      </c>
      <c r="C110" s="30">
        <v>0</v>
      </c>
      <c r="D110" s="30">
        <v>162.56</v>
      </c>
      <c r="E110" s="30">
        <v>0</v>
      </c>
      <c r="F110" s="30">
        <v>0</v>
      </c>
      <c r="G110" s="31">
        <f t="shared" si="1"/>
        <v>162.56</v>
      </c>
    </row>
    <row r="111" spans="1:7">
      <c r="A111" s="7" t="s">
        <v>60</v>
      </c>
      <c r="B111" s="7" t="s">
        <v>247</v>
      </c>
      <c r="C111" s="30">
        <v>137.69999999999999</v>
      </c>
      <c r="D111" s="30">
        <v>0</v>
      </c>
      <c r="E111" s="30">
        <v>0</v>
      </c>
      <c r="F111" s="30">
        <v>0</v>
      </c>
      <c r="G111" s="31">
        <f t="shared" si="1"/>
        <v>137.69999999999999</v>
      </c>
    </row>
    <row r="112" spans="1:7">
      <c r="A112" s="7" t="s">
        <v>60</v>
      </c>
      <c r="B112" s="7" t="s">
        <v>227</v>
      </c>
      <c r="C112" s="30">
        <v>606.9</v>
      </c>
      <c r="D112" s="30">
        <v>0</v>
      </c>
      <c r="E112" s="30">
        <v>0</v>
      </c>
      <c r="F112" s="30">
        <v>0</v>
      </c>
      <c r="G112" s="31">
        <f t="shared" si="1"/>
        <v>606.9</v>
      </c>
    </row>
    <row r="113" spans="1:7">
      <c r="A113" s="7" t="s">
        <v>60</v>
      </c>
      <c r="B113" s="7" t="s">
        <v>251</v>
      </c>
      <c r="C113" s="30">
        <v>0</v>
      </c>
      <c r="D113" s="30">
        <v>0</v>
      </c>
      <c r="E113" s="30">
        <v>68.849999999999994</v>
      </c>
      <c r="F113" s="30">
        <v>0</v>
      </c>
      <c r="G113" s="31">
        <f t="shared" si="1"/>
        <v>68.849999999999994</v>
      </c>
    </row>
    <row r="114" spans="1:7">
      <c r="A114" s="7" t="s">
        <v>60</v>
      </c>
      <c r="B114" s="7" t="s">
        <v>242</v>
      </c>
      <c r="C114" s="30">
        <v>0</v>
      </c>
      <c r="D114" s="30">
        <v>0</v>
      </c>
      <c r="E114" s="30">
        <v>0</v>
      </c>
      <c r="F114" s="30">
        <v>306</v>
      </c>
      <c r="G114" s="31">
        <f t="shared" si="1"/>
        <v>306</v>
      </c>
    </row>
    <row r="115" spans="1:7">
      <c r="A115" s="7" t="s">
        <v>37</v>
      </c>
      <c r="B115" s="7" t="s">
        <v>232</v>
      </c>
      <c r="C115" s="30">
        <v>0</v>
      </c>
      <c r="D115" s="30">
        <v>0</v>
      </c>
      <c r="E115" s="30">
        <v>3557.25</v>
      </c>
      <c r="F115" s="30">
        <v>0</v>
      </c>
      <c r="G115" s="31">
        <f t="shared" si="1"/>
        <v>3557.25</v>
      </c>
    </row>
    <row r="116" spans="1:7">
      <c r="A116" s="7" t="s">
        <v>37</v>
      </c>
      <c r="B116" s="7" t="s">
        <v>281</v>
      </c>
      <c r="C116" s="30">
        <v>0</v>
      </c>
      <c r="D116" s="30">
        <v>0</v>
      </c>
      <c r="E116" s="30">
        <v>3754.87</v>
      </c>
      <c r="F116" s="30">
        <v>0</v>
      </c>
      <c r="G116" s="31">
        <f t="shared" si="1"/>
        <v>3754.87</v>
      </c>
    </row>
    <row r="117" spans="1:7">
      <c r="A117" s="7" t="s">
        <v>37</v>
      </c>
      <c r="B117" s="7" t="s">
        <v>260</v>
      </c>
      <c r="C117" s="30">
        <v>0</v>
      </c>
      <c r="D117" s="30">
        <v>948.6</v>
      </c>
      <c r="E117" s="30">
        <v>0</v>
      </c>
      <c r="F117" s="30">
        <v>1317.5</v>
      </c>
      <c r="G117" s="31">
        <f t="shared" si="1"/>
        <v>2266.1</v>
      </c>
    </row>
    <row r="118" spans="1:7">
      <c r="A118" s="7" t="s">
        <v>37</v>
      </c>
      <c r="B118" s="7" t="s">
        <v>253</v>
      </c>
      <c r="C118" s="30">
        <v>8263.36</v>
      </c>
      <c r="D118" s="30">
        <v>0</v>
      </c>
      <c r="E118" s="30">
        <v>0</v>
      </c>
      <c r="F118" s="30">
        <v>0</v>
      </c>
      <c r="G118" s="31">
        <f t="shared" si="1"/>
        <v>8263.36</v>
      </c>
    </row>
    <row r="119" spans="1:7">
      <c r="A119" s="7" t="s">
        <v>37</v>
      </c>
      <c r="B119" s="7" t="s">
        <v>229</v>
      </c>
      <c r="C119" s="30">
        <v>0</v>
      </c>
      <c r="D119" s="30">
        <v>7905</v>
      </c>
      <c r="E119" s="30">
        <v>0</v>
      </c>
      <c r="F119" s="30">
        <v>0</v>
      </c>
      <c r="G119" s="31">
        <f t="shared" si="1"/>
        <v>7905</v>
      </c>
    </row>
    <row r="120" spans="1:7">
      <c r="A120" s="7" t="s">
        <v>37</v>
      </c>
      <c r="B120" s="7" t="s">
        <v>282</v>
      </c>
      <c r="C120" s="30">
        <v>6324</v>
      </c>
      <c r="D120" s="30">
        <v>0</v>
      </c>
      <c r="E120" s="30">
        <v>0</v>
      </c>
      <c r="F120" s="30">
        <v>0</v>
      </c>
      <c r="G120" s="31">
        <f t="shared" si="1"/>
        <v>6324</v>
      </c>
    </row>
    <row r="121" spans="1:7">
      <c r="A121" s="7" t="s">
        <v>37</v>
      </c>
      <c r="B121" s="7" t="s">
        <v>283</v>
      </c>
      <c r="C121" s="30">
        <v>10540</v>
      </c>
      <c r="D121" s="30">
        <v>0</v>
      </c>
      <c r="E121" s="30">
        <v>0</v>
      </c>
      <c r="F121" s="30">
        <v>0</v>
      </c>
      <c r="G121" s="31">
        <f t="shared" si="1"/>
        <v>10540</v>
      </c>
    </row>
    <row r="122" spans="1:7">
      <c r="A122" s="7" t="s">
        <v>37</v>
      </c>
      <c r="B122" s="7" t="s">
        <v>280</v>
      </c>
      <c r="C122" s="30">
        <v>0</v>
      </c>
      <c r="D122" s="30">
        <v>0</v>
      </c>
      <c r="E122" s="30">
        <v>0</v>
      </c>
      <c r="F122" s="30">
        <v>2635</v>
      </c>
      <c r="G122" s="31">
        <f t="shared" si="1"/>
        <v>2635</v>
      </c>
    </row>
    <row r="123" spans="1:7">
      <c r="A123" s="7" t="s">
        <v>37</v>
      </c>
      <c r="B123" s="7" t="s">
        <v>270</v>
      </c>
      <c r="C123" s="30">
        <v>0</v>
      </c>
      <c r="D123" s="30">
        <v>3952.5</v>
      </c>
      <c r="E123" s="30">
        <v>0</v>
      </c>
      <c r="F123" s="30">
        <v>0</v>
      </c>
      <c r="G123" s="31">
        <f t="shared" si="1"/>
        <v>3952.5</v>
      </c>
    </row>
    <row r="124" spans="1:7">
      <c r="A124" s="7" t="s">
        <v>108</v>
      </c>
      <c r="B124" s="7" t="s">
        <v>250</v>
      </c>
      <c r="C124" s="30">
        <v>0</v>
      </c>
      <c r="D124" s="30">
        <v>0</v>
      </c>
      <c r="E124" s="30">
        <v>397.5</v>
      </c>
      <c r="F124" s="30">
        <v>0</v>
      </c>
      <c r="G124" s="31">
        <f t="shared" si="1"/>
        <v>397.5</v>
      </c>
    </row>
    <row r="125" spans="1:7">
      <c r="A125" s="7" t="s">
        <v>108</v>
      </c>
      <c r="B125" s="7" t="s">
        <v>261</v>
      </c>
      <c r="C125" s="30">
        <v>0</v>
      </c>
      <c r="D125" s="30">
        <v>0</v>
      </c>
      <c r="E125" s="30">
        <v>519.4</v>
      </c>
      <c r="F125" s="30">
        <v>0</v>
      </c>
      <c r="G125" s="31">
        <f t="shared" si="1"/>
        <v>519.4</v>
      </c>
    </row>
    <row r="126" spans="1:7">
      <c r="A126" s="7" t="s">
        <v>108</v>
      </c>
      <c r="B126" s="7" t="s">
        <v>228</v>
      </c>
      <c r="C126" s="30">
        <v>0</v>
      </c>
      <c r="D126" s="30">
        <v>0</v>
      </c>
      <c r="E126" s="30">
        <v>0</v>
      </c>
      <c r="F126" s="30">
        <v>298.13</v>
      </c>
      <c r="G126" s="31">
        <f t="shared" si="1"/>
        <v>298.13</v>
      </c>
    </row>
    <row r="127" spans="1:7">
      <c r="A127" s="7" t="s">
        <v>108</v>
      </c>
      <c r="B127" s="7" t="s">
        <v>284</v>
      </c>
      <c r="C127" s="30">
        <v>0</v>
      </c>
      <c r="D127" s="30">
        <v>0</v>
      </c>
      <c r="E127" s="30">
        <v>397.5</v>
      </c>
      <c r="F127" s="30">
        <v>0</v>
      </c>
      <c r="G127" s="31">
        <f t="shared" si="1"/>
        <v>397.5</v>
      </c>
    </row>
    <row r="128" spans="1:7">
      <c r="A128" s="7" t="s">
        <v>108</v>
      </c>
      <c r="B128" s="7" t="s">
        <v>255</v>
      </c>
      <c r="C128" s="30">
        <v>0</v>
      </c>
      <c r="D128" s="30">
        <v>265</v>
      </c>
      <c r="E128" s="30">
        <v>0</v>
      </c>
      <c r="F128" s="30">
        <v>0</v>
      </c>
      <c r="G128" s="31">
        <f t="shared" si="1"/>
        <v>265</v>
      </c>
    </row>
    <row r="129" spans="1:7">
      <c r="A129" s="7" t="s">
        <v>108</v>
      </c>
      <c r="B129" s="7" t="s">
        <v>244</v>
      </c>
      <c r="C129" s="30">
        <v>0</v>
      </c>
      <c r="D129" s="30">
        <v>0</v>
      </c>
      <c r="E129" s="30">
        <v>0</v>
      </c>
      <c r="F129" s="30">
        <v>119.25</v>
      </c>
      <c r="G129" s="31">
        <f t="shared" si="1"/>
        <v>119.25</v>
      </c>
    </row>
    <row r="130" spans="1:7">
      <c r="A130" s="7" t="s">
        <v>108</v>
      </c>
      <c r="B130" s="7" t="s">
        <v>256</v>
      </c>
      <c r="C130" s="30">
        <v>0</v>
      </c>
      <c r="D130" s="30">
        <v>0</v>
      </c>
      <c r="E130" s="30">
        <v>79.5</v>
      </c>
      <c r="F130" s="30">
        <v>0</v>
      </c>
      <c r="G130" s="31">
        <f t="shared" si="1"/>
        <v>79.5</v>
      </c>
    </row>
    <row r="131" spans="1:7">
      <c r="A131" s="7" t="s">
        <v>85</v>
      </c>
      <c r="B131" s="7" t="s">
        <v>247</v>
      </c>
      <c r="C131" s="30">
        <v>0</v>
      </c>
      <c r="D131" s="30">
        <v>210</v>
      </c>
      <c r="E131" s="30">
        <v>0</v>
      </c>
      <c r="F131" s="30">
        <v>56</v>
      </c>
      <c r="G131" s="31">
        <f t="shared" si="1"/>
        <v>266</v>
      </c>
    </row>
    <row r="132" spans="1:7">
      <c r="A132" s="7" t="s">
        <v>85</v>
      </c>
      <c r="B132" s="7" t="s">
        <v>232</v>
      </c>
      <c r="C132" s="30">
        <v>0</v>
      </c>
      <c r="D132" s="30">
        <v>0</v>
      </c>
      <c r="E132" s="30">
        <v>0</v>
      </c>
      <c r="F132" s="30">
        <v>175</v>
      </c>
      <c r="G132" s="31">
        <f t="shared" ref="G132:G195" si="2">SUM(C132:F132)</f>
        <v>175</v>
      </c>
    </row>
    <row r="133" spans="1:7">
      <c r="A133" s="7" t="s">
        <v>85</v>
      </c>
      <c r="B133" s="7" t="s">
        <v>258</v>
      </c>
      <c r="C133" s="30">
        <v>112</v>
      </c>
      <c r="D133" s="30">
        <v>0</v>
      </c>
      <c r="E133" s="30">
        <v>0</v>
      </c>
      <c r="F133" s="30">
        <v>0</v>
      </c>
      <c r="G133" s="31">
        <f t="shared" si="2"/>
        <v>112</v>
      </c>
    </row>
    <row r="134" spans="1:7">
      <c r="A134" s="7" t="s">
        <v>85</v>
      </c>
      <c r="B134" s="7" t="s">
        <v>266</v>
      </c>
      <c r="C134" s="30">
        <v>0</v>
      </c>
      <c r="D134" s="30">
        <v>0</v>
      </c>
      <c r="E134" s="30">
        <v>63</v>
      </c>
      <c r="F134" s="30">
        <v>0</v>
      </c>
      <c r="G134" s="31">
        <f t="shared" si="2"/>
        <v>63</v>
      </c>
    </row>
    <row r="135" spans="1:7">
      <c r="A135" s="7" t="s">
        <v>85</v>
      </c>
      <c r="B135" s="7" t="s">
        <v>249</v>
      </c>
      <c r="C135" s="30">
        <v>0</v>
      </c>
      <c r="D135" s="30">
        <v>0</v>
      </c>
      <c r="E135" s="30">
        <v>0</v>
      </c>
      <c r="F135" s="30">
        <v>28</v>
      </c>
      <c r="G135" s="31">
        <f t="shared" si="2"/>
        <v>28</v>
      </c>
    </row>
    <row r="136" spans="1:7">
      <c r="A136" s="7" t="s">
        <v>85</v>
      </c>
      <c r="B136" s="7" t="s">
        <v>285</v>
      </c>
      <c r="C136" s="30">
        <v>0</v>
      </c>
      <c r="D136" s="30">
        <v>0</v>
      </c>
      <c r="E136" s="30">
        <v>35</v>
      </c>
      <c r="F136" s="30">
        <v>0</v>
      </c>
      <c r="G136" s="31">
        <f t="shared" si="2"/>
        <v>35</v>
      </c>
    </row>
    <row r="137" spans="1:7">
      <c r="A137" s="7" t="s">
        <v>85</v>
      </c>
      <c r="B137" s="7" t="s">
        <v>268</v>
      </c>
      <c r="C137" s="30">
        <v>0</v>
      </c>
      <c r="D137" s="30">
        <v>42</v>
      </c>
      <c r="E137" s="30">
        <v>0</v>
      </c>
      <c r="F137" s="30">
        <v>0</v>
      </c>
      <c r="G137" s="31">
        <f t="shared" si="2"/>
        <v>42</v>
      </c>
    </row>
    <row r="138" spans="1:7">
      <c r="A138" s="7" t="s">
        <v>85</v>
      </c>
      <c r="B138" s="7" t="s">
        <v>284</v>
      </c>
      <c r="C138" s="30">
        <v>0</v>
      </c>
      <c r="D138" s="30">
        <v>0</v>
      </c>
      <c r="E138" s="30">
        <v>168</v>
      </c>
      <c r="F138" s="30">
        <v>0</v>
      </c>
      <c r="G138" s="31">
        <f t="shared" si="2"/>
        <v>168</v>
      </c>
    </row>
    <row r="139" spans="1:7">
      <c r="A139" s="7" t="s">
        <v>85</v>
      </c>
      <c r="B139" s="7" t="s">
        <v>286</v>
      </c>
      <c r="C139" s="30">
        <v>0</v>
      </c>
      <c r="D139" s="30">
        <v>0</v>
      </c>
      <c r="E139" s="30">
        <v>23.8</v>
      </c>
      <c r="F139" s="30">
        <v>0</v>
      </c>
      <c r="G139" s="31">
        <f t="shared" si="2"/>
        <v>23.8</v>
      </c>
    </row>
    <row r="140" spans="1:7">
      <c r="A140" s="7" t="s">
        <v>85</v>
      </c>
      <c r="B140" s="7" t="s">
        <v>254</v>
      </c>
      <c r="C140" s="30">
        <v>0</v>
      </c>
      <c r="D140" s="30">
        <v>490</v>
      </c>
      <c r="E140" s="30">
        <v>0</v>
      </c>
      <c r="F140" s="30">
        <v>0</v>
      </c>
      <c r="G140" s="31">
        <f t="shared" si="2"/>
        <v>490</v>
      </c>
    </row>
    <row r="141" spans="1:7">
      <c r="A141" s="7" t="s">
        <v>85</v>
      </c>
      <c r="B141" s="7" t="s">
        <v>255</v>
      </c>
      <c r="C141" s="30">
        <v>0</v>
      </c>
      <c r="D141" s="30">
        <v>0</v>
      </c>
      <c r="E141" s="30">
        <v>0</v>
      </c>
      <c r="F141" s="30">
        <v>420</v>
      </c>
      <c r="G141" s="31">
        <f t="shared" si="2"/>
        <v>420</v>
      </c>
    </row>
    <row r="142" spans="1:7">
      <c r="A142" s="7" t="s">
        <v>85</v>
      </c>
      <c r="B142" s="7" t="s">
        <v>287</v>
      </c>
      <c r="C142" s="30">
        <v>75.599999999999994</v>
      </c>
      <c r="D142" s="30">
        <v>0</v>
      </c>
      <c r="E142" s="30">
        <v>0</v>
      </c>
      <c r="F142" s="30">
        <v>0</v>
      </c>
      <c r="G142" s="31">
        <f t="shared" si="2"/>
        <v>75.599999999999994</v>
      </c>
    </row>
    <row r="143" spans="1:7">
      <c r="A143" s="7" t="s">
        <v>85</v>
      </c>
      <c r="B143" s="7" t="s">
        <v>230</v>
      </c>
      <c r="C143" s="30">
        <v>0</v>
      </c>
      <c r="D143" s="30">
        <v>0</v>
      </c>
      <c r="E143" s="30">
        <v>0</v>
      </c>
      <c r="F143" s="30">
        <v>99.75</v>
      </c>
      <c r="G143" s="31">
        <f t="shared" si="2"/>
        <v>99.75</v>
      </c>
    </row>
    <row r="144" spans="1:7">
      <c r="A144" s="7" t="s">
        <v>85</v>
      </c>
      <c r="B144" s="7" t="s">
        <v>288</v>
      </c>
      <c r="C144" s="30">
        <v>0</v>
      </c>
      <c r="D144" s="30">
        <v>0</v>
      </c>
      <c r="E144" s="30">
        <v>0</v>
      </c>
      <c r="F144" s="30">
        <v>126</v>
      </c>
      <c r="G144" s="31">
        <f t="shared" si="2"/>
        <v>126</v>
      </c>
    </row>
    <row r="145" spans="1:7">
      <c r="A145" s="7" t="s">
        <v>76</v>
      </c>
      <c r="B145" s="7" t="s">
        <v>231</v>
      </c>
      <c r="C145" s="30">
        <v>0</v>
      </c>
      <c r="D145" s="30">
        <v>0</v>
      </c>
      <c r="E145" s="30">
        <v>92</v>
      </c>
      <c r="F145" s="30">
        <v>0</v>
      </c>
      <c r="G145" s="31">
        <f t="shared" si="2"/>
        <v>92</v>
      </c>
    </row>
    <row r="146" spans="1:7">
      <c r="A146" s="7" t="s">
        <v>76</v>
      </c>
      <c r="B146" s="7" t="s">
        <v>226</v>
      </c>
      <c r="C146" s="30">
        <v>98</v>
      </c>
      <c r="D146" s="30">
        <v>0</v>
      </c>
      <c r="E146" s="30">
        <v>0</v>
      </c>
      <c r="F146" s="30">
        <v>0</v>
      </c>
      <c r="G146" s="31">
        <f t="shared" si="2"/>
        <v>98</v>
      </c>
    </row>
    <row r="147" spans="1:7">
      <c r="A147" s="7" t="s">
        <v>76</v>
      </c>
      <c r="B147" s="7" t="s">
        <v>234</v>
      </c>
      <c r="C147" s="30">
        <v>0</v>
      </c>
      <c r="D147" s="30">
        <v>37.5</v>
      </c>
      <c r="E147" s="30">
        <v>0</v>
      </c>
      <c r="F147" s="30">
        <v>0</v>
      </c>
      <c r="G147" s="31">
        <f t="shared" si="2"/>
        <v>37.5</v>
      </c>
    </row>
    <row r="148" spans="1:7">
      <c r="A148" s="7" t="s">
        <v>76</v>
      </c>
      <c r="B148" s="7" t="s">
        <v>249</v>
      </c>
      <c r="C148" s="30">
        <v>100</v>
      </c>
      <c r="D148" s="30">
        <v>0</v>
      </c>
      <c r="E148" s="30">
        <v>0</v>
      </c>
      <c r="F148" s="30">
        <v>0</v>
      </c>
      <c r="G148" s="31">
        <f t="shared" si="2"/>
        <v>100</v>
      </c>
    </row>
    <row r="149" spans="1:7">
      <c r="A149" s="7" t="s">
        <v>76</v>
      </c>
      <c r="B149" s="7" t="s">
        <v>281</v>
      </c>
      <c r="C149" s="30">
        <v>0</v>
      </c>
      <c r="D149" s="30">
        <v>16</v>
      </c>
      <c r="E149" s="30">
        <v>0</v>
      </c>
      <c r="F149" s="30">
        <v>0</v>
      </c>
      <c r="G149" s="31">
        <f t="shared" si="2"/>
        <v>16</v>
      </c>
    </row>
    <row r="150" spans="1:7">
      <c r="A150" s="7" t="s">
        <v>76</v>
      </c>
      <c r="B150" s="7" t="s">
        <v>289</v>
      </c>
      <c r="C150" s="30">
        <v>40</v>
      </c>
      <c r="D150" s="30">
        <v>0</v>
      </c>
      <c r="E150" s="30">
        <v>0</v>
      </c>
      <c r="F150" s="30">
        <v>0</v>
      </c>
      <c r="G150" s="31">
        <f t="shared" si="2"/>
        <v>40</v>
      </c>
    </row>
    <row r="151" spans="1:7">
      <c r="A151" s="7" t="s">
        <v>76</v>
      </c>
      <c r="B151" s="7" t="s">
        <v>290</v>
      </c>
      <c r="C151" s="30">
        <v>24</v>
      </c>
      <c r="D151" s="30">
        <v>0</v>
      </c>
      <c r="E151" s="30">
        <v>0</v>
      </c>
      <c r="F151" s="30">
        <v>0</v>
      </c>
      <c r="G151" s="31">
        <f t="shared" si="2"/>
        <v>24</v>
      </c>
    </row>
    <row r="152" spans="1:7">
      <c r="A152" s="7" t="s">
        <v>76</v>
      </c>
      <c r="B152" s="7" t="s">
        <v>267</v>
      </c>
      <c r="C152" s="30">
        <v>32</v>
      </c>
      <c r="D152" s="30">
        <v>0</v>
      </c>
      <c r="E152" s="30">
        <v>0</v>
      </c>
      <c r="F152" s="30">
        <v>0</v>
      </c>
      <c r="G152" s="31">
        <f t="shared" si="2"/>
        <v>32</v>
      </c>
    </row>
    <row r="153" spans="1:7">
      <c r="A153" s="7" t="s">
        <v>76</v>
      </c>
      <c r="B153" s="7" t="s">
        <v>238</v>
      </c>
      <c r="C153" s="30">
        <v>0</v>
      </c>
      <c r="D153" s="30">
        <v>75</v>
      </c>
      <c r="E153" s="30">
        <v>0</v>
      </c>
      <c r="F153" s="30">
        <v>0</v>
      </c>
      <c r="G153" s="31">
        <f t="shared" si="2"/>
        <v>75</v>
      </c>
    </row>
    <row r="154" spans="1:7">
      <c r="A154" s="7" t="s">
        <v>76</v>
      </c>
      <c r="B154" s="7" t="s">
        <v>229</v>
      </c>
      <c r="C154" s="30">
        <v>0</v>
      </c>
      <c r="D154" s="30">
        <v>34</v>
      </c>
      <c r="E154" s="30">
        <v>0</v>
      </c>
      <c r="F154" s="30">
        <v>0</v>
      </c>
      <c r="G154" s="31">
        <f t="shared" si="2"/>
        <v>34</v>
      </c>
    </row>
    <row r="155" spans="1:7">
      <c r="A155" s="7" t="s">
        <v>76</v>
      </c>
      <c r="B155" s="7" t="s">
        <v>286</v>
      </c>
      <c r="C155" s="30">
        <v>0</v>
      </c>
      <c r="D155" s="30">
        <v>45</v>
      </c>
      <c r="E155" s="30">
        <v>0</v>
      </c>
      <c r="F155" s="30">
        <v>0</v>
      </c>
      <c r="G155" s="31">
        <f t="shared" si="2"/>
        <v>45</v>
      </c>
    </row>
    <row r="156" spans="1:7">
      <c r="A156" s="7" t="s">
        <v>76</v>
      </c>
      <c r="B156" s="7" t="s">
        <v>244</v>
      </c>
      <c r="C156" s="30">
        <v>0</v>
      </c>
      <c r="D156" s="30">
        <v>0</v>
      </c>
      <c r="E156" s="30">
        <v>110</v>
      </c>
      <c r="F156" s="30">
        <v>0</v>
      </c>
      <c r="G156" s="31">
        <f t="shared" si="2"/>
        <v>110</v>
      </c>
    </row>
    <row r="157" spans="1:7">
      <c r="A157" s="7" t="s">
        <v>76</v>
      </c>
      <c r="B157" s="7" t="s">
        <v>245</v>
      </c>
      <c r="C157" s="30">
        <v>0</v>
      </c>
      <c r="D157" s="30">
        <v>35</v>
      </c>
      <c r="E157" s="30">
        <v>0</v>
      </c>
      <c r="F157" s="30">
        <v>0</v>
      </c>
      <c r="G157" s="31">
        <f t="shared" si="2"/>
        <v>35</v>
      </c>
    </row>
    <row r="158" spans="1:7">
      <c r="A158" s="7" t="s">
        <v>76</v>
      </c>
      <c r="B158" s="7" t="s">
        <v>274</v>
      </c>
      <c r="C158" s="30">
        <v>0</v>
      </c>
      <c r="D158" s="30">
        <v>0</v>
      </c>
      <c r="E158" s="30">
        <v>47.5</v>
      </c>
      <c r="F158" s="30">
        <v>0</v>
      </c>
      <c r="G158" s="31">
        <f t="shared" si="2"/>
        <v>47.5</v>
      </c>
    </row>
    <row r="159" spans="1:7">
      <c r="A159" s="7" t="s">
        <v>50</v>
      </c>
      <c r="B159" s="7" t="s">
        <v>267</v>
      </c>
      <c r="C159" s="30">
        <v>0</v>
      </c>
      <c r="D159" s="30">
        <v>176.7</v>
      </c>
      <c r="E159" s="30">
        <v>0</v>
      </c>
      <c r="F159" s="30">
        <v>0</v>
      </c>
      <c r="G159" s="31">
        <f t="shared" si="2"/>
        <v>176.7</v>
      </c>
    </row>
    <row r="160" spans="1:7">
      <c r="A160" s="7" t="s">
        <v>50</v>
      </c>
      <c r="B160" s="7" t="s">
        <v>238</v>
      </c>
      <c r="C160" s="30">
        <v>0</v>
      </c>
      <c r="D160" s="30">
        <v>0</v>
      </c>
      <c r="E160" s="30">
        <v>368.12</v>
      </c>
      <c r="F160" s="30">
        <v>0</v>
      </c>
      <c r="G160" s="31">
        <f t="shared" si="2"/>
        <v>368.12</v>
      </c>
    </row>
    <row r="161" spans="1:7">
      <c r="A161" s="7" t="s">
        <v>50</v>
      </c>
      <c r="B161" s="7" t="s">
        <v>262</v>
      </c>
      <c r="C161" s="30">
        <v>0</v>
      </c>
      <c r="D161" s="30">
        <v>155</v>
      </c>
      <c r="E161" s="30">
        <v>0</v>
      </c>
      <c r="F161" s="30">
        <v>0</v>
      </c>
      <c r="G161" s="31">
        <f t="shared" si="2"/>
        <v>155</v>
      </c>
    </row>
    <row r="162" spans="1:7">
      <c r="A162" s="7" t="s">
        <v>50</v>
      </c>
      <c r="B162" s="7" t="s">
        <v>244</v>
      </c>
      <c r="C162" s="30">
        <v>0</v>
      </c>
      <c r="D162" s="30">
        <v>0</v>
      </c>
      <c r="E162" s="30">
        <v>775</v>
      </c>
      <c r="F162" s="30">
        <v>0</v>
      </c>
      <c r="G162" s="31">
        <f t="shared" si="2"/>
        <v>775</v>
      </c>
    </row>
    <row r="163" spans="1:7">
      <c r="A163" s="7" t="s">
        <v>86</v>
      </c>
      <c r="B163" s="7" t="s">
        <v>258</v>
      </c>
      <c r="C163" s="30">
        <v>1094.4000000000001</v>
      </c>
      <c r="D163" s="30">
        <v>0</v>
      </c>
      <c r="E163" s="30">
        <v>0</v>
      </c>
      <c r="F163" s="30">
        <v>0</v>
      </c>
      <c r="G163" s="31">
        <f t="shared" si="2"/>
        <v>1094.4000000000001</v>
      </c>
    </row>
    <row r="164" spans="1:7">
      <c r="A164" s="7" t="s">
        <v>86</v>
      </c>
      <c r="B164" s="7" t="s">
        <v>233</v>
      </c>
      <c r="C164" s="30">
        <v>0</v>
      </c>
      <c r="D164" s="30">
        <v>0</v>
      </c>
      <c r="E164" s="30">
        <v>0</v>
      </c>
      <c r="F164" s="30">
        <v>855</v>
      </c>
      <c r="G164" s="31">
        <f t="shared" si="2"/>
        <v>855</v>
      </c>
    </row>
    <row r="165" spans="1:7">
      <c r="A165" s="7" t="s">
        <v>86</v>
      </c>
      <c r="B165" s="7" t="s">
        <v>234</v>
      </c>
      <c r="C165" s="30">
        <v>608</v>
      </c>
      <c r="D165" s="30">
        <v>0</v>
      </c>
      <c r="E165" s="30">
        <v>0</v>
      </c>
      <c r="F165" s="30">
        <v>0</v>
      </c>
      <c r="G165" s="31">
        <f t="shared" si="2"/>
        <v>608</v>
      </c>
    </row>
    <row r="166" spans="1:7">
      <c r="A166" s="7" t="s">
        <v>86</v>
      </c>
      <c r="B166" s="7" t="s">
        <v>248</v>
      </c>
      <c r="C166" s="30">
        <v>0</v>
      </c>
      <c r="D166" s="30">
        <v>1520</v>
      </c>
      <c r="E166" s="30">
        <v>0</v>
      </c>
      <c r="F166" s="30">
        <v>0</v>
      </c>
      <c r="G166" s="31">
        <f t="shared" si="2"/>
        <v>1520</v>
      </c>
    </row>
    <row r="167" spans="1:7">
      <c r="A167" s="7" t="s">
        <v>86</v>
      </c>
      <c r="B167" s="7" t="s">
        <v>291</v>
      </c>
      <c r="C167" s="30">
        <v>0</v>
      </c>
      <c r="D167" s="30">
        <v>912</v>
      </c>
      <c r="E167" s="30">
        <v>0</v>
      </c>
      <c r="F167" s="30">
        <v>0</v>
      </c>
      <c r="G167" s="31">
        <f t="shared" si="2"/>
        <v>912</v>
      </c>
    </row>
    <row r="168" spans="1:7">
      <c r="A168" s="7" t="s">
        <v>86</v>
      </c>
      <c r="B168" s="7" t="s">
        <v>227</v>
      </c>
      <c r="C168" s="30">
        <v>912</v>
      </c>
      <c r="D168" s="30">
        <v>2660</v>
      </c>
      <c r="E168" s="30">
        <v>0</v>
      </c>
      <c r="F168" s="30">
        <v>0</v>
      </c>
      <c r="G168" s="31">
        <f t="shared" si="2"/>
        <v>3572</v>
      </c>
    </row>
    <row r="169" spans="1:7">
      <c r="A169" s="7" t="s">
        <v>86</v>
      </c>
      <c r="B169" s="7" t="s">
        <v>272</v>
      </c>
      <c r="C169" s="30">
        <v>0</v>
      </c>
      <c r="D169" s="30">
        <v>0</v>
      </c>
      <c r="E169" s="30">
        <v>0</v>
      </c>
      <c r="F169" s="30">
        <v>2280</v>
      </c>
      <c r="G169" s="31">
        <f t="shared" si="2"/>
        <v>2280</v>
      </c>
    </row>
    <row r="170" spans="1:7">
      <c r="A170" s="7" t="s">
        <v>86</v>
      </c>
      <c r="B170" s="7" t="s">
        <v>251</v>
      </c>
      <c r="C170" s="30">
        <v>729.6</v>
      </c>
      <c r="D170" s="30">
        <v>0</v>
      </c>
      <c r="E170" s="30">
        <v>387.6</v>
      </c>
      <c r="F170" s="30">
        <v>0</v>
      </c>
      <c r="G170" s="31">
        <f t="shared" si="2"/>
        <v>1117.2</v>
      </c>
    </row>
    <row r="171" spans="1:7">
      <c r="A171" s="7" t="s">
        <v>86</v>
      </c>
      <c r="B171" s="7" t="s">
        <v>292</v>
      </c>
      <c r="C171" s="30">
        <v>152</v>
      </c>
      <c r="D171" s="30">
        <v>0</v>
      </c>
      <c r="E171" s="30">
        <v>0</v>
      </c>
      <c r="F171" s="30">
        <v>0</v>
      </c>
      <c r="G171" s="31">
        <f t="shared" si="2"/>
        <v>152</v>
      </c>
    </row>
    <row r="172" spans="1:7">
      <c r="A172" s="7" t="s">
        <v>86</v>
      </c>
      <c r="B172" s="7" t="s">
        <v>252</v>
      </c>
      <c r="C172" s="30">
        <v>0</v>
      </c>
      <c r="D172" s="30">
        <v>0</v>
      </c>
      <c r="E172" s="30">
        <v>0</v>
      </c>
      <c r="F172" s="30">
        <v>646</v>
      </c>
      <c r="G172" s="31">
        <f t="shared" si="2"/>
        <v>646</v>
      </c>
    </row>
    <row r="173" spans="1:7">
      <c r="A173" s="7" t="s">
        <v>86</v>
      </c>
      <c r="B173" s="7" t="s">
        <v>281</v>
      </c>
      <c r="C173" s="30">
        <v>0</v>
      </c>
      <c r="D173" s="30">
        <v>0</v>
      </c>
      <c r="E173" s="30">
        <v>532</v>
      </c>
      <c r="F173" s="30">
        <v>0</v>
      </c>
      <c r="G173" s="31">
        <f t="shared" si="2"/>
        <v>532</v>
      </c>
    </row>
    <row r="174" spans="1:7">
      <c r="A174" s="7" t="s">
        <v>86</v>
      </c>
      <c r="B174" s="7" t="s">
        <v>260</v>
      </c>
      <c r="C174" s="30">
        <v>0</v>
      </c>
      <c r="D174" s="30">
        <v>0</v>
      </c>
      <c r="E174" s="30">
        <v>0</v>
      </c>
      <c r="F174" s="30">
        <v>570</v>
      </c>
      <c r="G174" s="31">
        <f t="shared" si="2"/>
        <v>570</v>
      </c>
    </row>
    <row r="175" spans="1:7">
      <c r="A175" s="7" t="s">
        <v>86</v>
      </c>
      <c r="B175" s="7" t="s">
        <v>261</v>
      </c>
      <c r="C175" s="30">
        <v>0</v>
      </c>
      <c r="D175" s="30">
        <v>0</v>
      </c>
      <c r="E175" s="30">
        <v>0</v>
      </c>
      <c r="F175" s="30">
        <v>1140</v>
      </c>
      <c r="G175" s="31">
        <f t="shared" si="2"/>
        <v>1140</v>
      </c>
    </row>
    <row r="176" spans="1:7">
      <c r="A176" s="7" t="s">
        <v>86</v>
      </c>
      <c r="B176" s="7" t="s">
        <v>290</v>
      </c>
      <c r="C176" s="30">
        <v>0</v>
      </c>
      <c r="D176" s="30">
        <v>0</v>
      </c>
      <c r="E176" s="30">
        <v>0</v>
      </c>
      <c r="F176" s="30">
        <v>570</v>
      </c>
      <c r="G176" s="31">
        <f t="shared" si="2"/>
        <v>570</v>
      </c>
    </row>
    <row r="177" spans="1:7">
      <c r="A177" s="7" t="s">
        <v>86</v>
      </c>
      <c r="B177" s="7" t="s">
        <v>238</v>
      </c>
      <c r="C177" s="30">
        <v>0</v>
      </c>
      <c r="D177" s="30">
        <v>425.6</v>
      </c>
      <c r="E177" s="30">
        <v>0</v>
      </c>
      <c r="F177" s="30">
        <v>0</v>
      </c>
      <c r="G177" s="31">
        <f t="shared" si="2"/>
        <v>425.6</v>
      </c>
    </row>
    <row r="178" spans="1:7">
      <c r="A178" s="7" t="s">
        <v>86</v>
      </c>
      <c r="B178" s="7" t="s">
        <v>253</v>
      </c>
      <c r="C178" s="30">
        <v>0</v>
      </c>
      <c r="D178" s="30">
        <v>2166</v>
      </c>
      <c r="E178" s="30">
        <v>760</v>
      </c>
      <c r="F178" s="30">
        <v>0</v>
      </c>
      <c r="G178" s="31">
        <f t="shared" si="2"/>
        <v>2926</v>
      </c>
    </row>
    <row r="179" spans="1:7">
      <c r="A179" s="7" t="s">
        <v>86</v>
      </c>
      <c r="B179" s="7" t="s">
        <v>269</v>
      </c>
      <c r="C179" s="30">
        <v>851.2</v>
      </c>
      <c r="D179" s="30">
        <v>0</v>
      </c>
      <c r="E179" s="30">
        <v>0</v>
      </c>
      <c r="F179" s="30">
        <v>0</v>
      </c>
      <c r="G179" s="31">
        <f t="shared" si="2"/>
        <v>851.2</v>
      </c>
    </row>
    <row r="180" spans="1:7">
      <c r="A180" s="7" t="s">
        <v>86</v>
      </c>
      <c r="B180" s="7" t="s">
        <v>242</v>
      </c>
      <c r="C180" s="30">
        <v>0</v>
      </c>
      <c r="D180" s="30">
        <v>0</v>
      </c>
      <c r="E180" s="30">
        <v>2166</v>
      </c>
      <c r="F180" s="30">
        <v>0</v>
      </c>
      <c r="G180" s="31">
        <f t="shared" si="2"/>
        <v>2166</v>
      </c>
    </row>
    <row r="181" spans="1:7">
      <c r="A181" s="7" t="s">
        <v>86</v>
      </c>
      <c r="B181" s="7" t="s">
        <v>282</v>
      </c>
      <c r="C181" s="30">
        <v>2128</v>
      </c>
      <c r="D181" s="30">
        <v>0</v>
      </c>
      <c r="E181" s="30">
        <v>0</v>
      </c>
      <c r="F181" s="30">
        <v>0</v>
      </c>
      <c r="G181" s="31">
        <f t="shared" si="2"/>
        <v>2128</v>
      </c>
    </row>
    <row r="182" spans="1:7">
      <c r="A182" s="7" t="s">
        <v>86</v>
      </c>
      <c r="B182" s="7" t="s">
        <v>286</v>
      </c>
      <c r="C182" s="30">
        <v>0</v>
      </c>
      <c r="D182" s="30">
        <v>0</v>
      </c>
      <c r="E182" s="30">
        <v>0</v>
      </c>
      <c r="F182" s="30">
        <v>361</v>
      </c>
      <c r="G182" s="31">
        <f t="shared" si="2"/>
        <v>361</v>
      </c>
    </row>
    <row r="183" spans="1:7">
      <c r="A183" s="7" t="s">
        <v>86</v>
      </c>
      <c r="B183" s="7" t="s">
        <v>244</v>
      </c>
      <c r="C183" s="30">
        <v>0</v>
      </c>
      <c r="D183" s="30">
        <v>1216</v>
      </c>
      <c r="E183" s="30">
        <v>1710</v>
      </c>
      <c r="F183" s="30">
        <v>1577</v>
      </c>
      <c r="G183" s="31">
        <f t="shared" si="2"/>
        <v>4503</v>
      </c>
    </row>
    <row r="184" spans="1:7">
      <c r="A184" s="7" t="s">
        <v>86</v>
      </c>
      <c r="B184" s="7" t="s">
        <v>293</v>
      </c>
      <c r="C184" s="30">
        <v>456</v>
      </c>
      <c r="D184" s="30">
        <v>0</v>
      </c>
      <c r="E184" s="30">
        <v>0</v>
      </c>
      <c r="F184" s="30">
        <v>0</v>
      </c>
      <c r="G184" s="31">
        <f t="shared" si="2"/>
        <v>456</v>
      </c>
    </row>
    <row r="185" spans="1:7">
      <c r="A185" s="7" t="s">
        <v>86</v>
      </c>
      <c r="B185" s="7" t="s">
        <v>287</v>
      </c>
      <c r="C185" s="30">
        <v>0</v>
      </c>
      <c r="D185" s="30">
        <v>0</v>
      </c>
      <c r="E185" s="30">
        <v>1064</v>
      </c>
      <c r="F185" s="30">
        <v>0</v>
      </c>
      <c r="G185" s="31">
        <f t="shared" si="2"/>
        <v>1064</v>
      </c>
    </row>
    <row r="186" spans="1:7">
      <c r="A186" s="7" t="s">
        <v>86</v>
      </c>
      <c r="B186" s="7" t="s">
        <v>256</v>
      </c>
      <c r="C186" s="30">
        <v>0</v>
      </c>
      <c r="D186" s="30">
        <v>969</v>
      </c>
      <c r="E186" s="30">
        <v>0</v>
      </c>
      <c r="F186" s="30">
        <v>608</v>
      </c>
      <c r="G186" s="31">
        <f t="shared" si="2"/>
        <v>1577</v>
      </c>
    </row>
    <row r="187" spans="1:7">
      <c r="A187" s="7" t="s">
        <v>86</v>
      </c>
      <c r="B187" s="7" t="s">
        <v>275</v>
      </c>
      <c r="C187" s="30">
        <v>0</v>
      </c>
      <c r="D187" s="30">
        <v>0</v>
      </c>
      <c r="E187" s="30">
        <v>152</v>
      </c>
      <c r="F187" s="30">
        <v>425.6</v>
      </c>
      <c r="G187" s="31">
        <f t="shared" si="2"/>
        <v>577.6</v>
      </c>
    </row>
    <row r="188" spans="1:7">
      <c r="A188" s="7" t="s">
        <v>77</v>
      </c>
      <c r="B188" s="7" t="s">
        <v>247</v>
      </c>
      <c r="C188" s="30">
        <v>0</v>
      </c>
      <c r="D188" s="30">
        <v>0</v>
      </c>
      <c r="E188" s="30">
        <v>0</v>
      </c>
      <c r="F188" s="30">
        <v>625</v>
      </c>
      <c r="G188" s="31">
        <f t="shared" si="2"/>
        <v>625</v>
      </c>
    </row>
    <row r="189" spans="1:7">
      <c r="A189" s="7" t="s">
        <v>77</v>
      </c>
      <c r="B189" s="7" t="s">
        <v>258</v>
      </c>
      <c r="C189" s="30">
        <v>0</v>
      </c>
      <c r="D189" s="30">
        <v>593.75</v>
      </c>
      <c r="E189" s="30">
        <v>0</v>
      </c>
      <c r="F189" s="30">
        <v>0</v>
      </c>
      <c r="G189" s="31">
        <f t="shared" si="2"/>
        <v>593.75</v>
      </c>
    </row>
    <row r="190" spans="1:7">
      <c r="A190" s="7" t="s">
        <v>77</v>
      </c>
      <c r="B190" s="7" t="s">
        <v>233</v>
      </c>
      <c r="C190" s="30">
        <v>0</v>
      </c>
      <c r="D190" s="30">
        <v>0</v>
      </c>
      <c r="E190" s="30">
        <v>0</v>
      </c>
      <c r="F190" s="30">
        <v>35.619999999999997</v>
      </c>
      <c r="G190" s="31">
        <f t="shared" si="2"/>
        <v>35.619999999999997</v>
      </c>
    </row>
    <row r="191" spans="1:7">
      <c r="A191" s="7" t="s">
        <v>77</v>
      </c>
      <c r="B191" s="7" t="s">
        <v>294</v>
      </c>
      <c r="C191" s="30">
        <v>0</v>
      </c>
      <c r="D191" s="30">
        <v>0</v>
      </c>
      <c r="E191" s="30">
        <v>0</v>
      </c>
      <c r="F191" s="30">
        <v>12.5</v>
      </c>
      <c r="G191" s="31">
        <f t="shared" si="2"/>
        <v>12.5</v>
      </c>
    </row>
    <row r="192" spans="1:7">
      <c r="A192" s="7" t="s">
        <v>77</v>
      </c>
      <c r="B192" s="7" t="s">
        <v>227</v>
      </c>
      <c r="C192" s="30">
        <v>0</v>
      </c>
      <c r="D192" s="30">
        <v>0</v>
      </c>
      <c r="E192" s="30">
        <v>0</v>
      </c>
      <c r="F192" s="30">
        <v>890</v>
      </c>
      <c r="G192" s="31">
        <f t="shared" si="2"/>
        <v>890</v>
      </c>
    </row>
    <row r="193" spans="1:7">
      <c r="A193" s="7" t="s">
        <v>77</v>
      </c>
      <c r="B193" s="7" t="s">
        <v>272</v>
      </c>
      <c r="C193" s="30">
        <v>0</v>
      </c>
      <c r="D193" s="30">
        <v>0</v>
      </c>
      <c r="E193" s="30">
        <v>0</v>
      </c>
      <c r="F193" s="30">
        <v>18.75</v>
      </c>
      <c r="G193" s="31">
        <f t="shared" si="2"/>
        <v>18.75</v>
      </c>
    </row>
    <row r="194" spans="1:7">
      <c r="A194" s="7" t="s">
        <v>77</v>
      </c>
      <c r="B194" s="7" t="s">
        <v>252</v>
      </c>
      <c r="C194" s="30">
        <v>140</v>
      </c>
      <c r="D194" s="30">
        <v>0</v>
      </c>
      <c r="E194" s="30">
        <v>0</v>
      </c>
      <c r="F194" s="30">
        <v>0</v>
      </c>
      <c r="G194" s="31">
        <f t="shared" si="2"/>
        <v>140</v>
      </c>
    </row>
    <row r="195" spans="1:7">
      <c r="A195" s="7" t="s">
        <v>77</v>
      </c>
      <c r="B195" s="7" t="s">
        <v>260</v>
      </c>
      <c r="C195" s="30">
        <v>0</v>
      </c>
      <c r="D195" s="30">
        <v>0</v>
      </c>
      <c r="E195" s="30">
        <v>0</v>
      </c>
      <c r="F195" s="30">
        <v>125</v>
      </c>
      <c r="G195" s="31">
        <f t="shared" si="2"/>
        <v>125</v>
      </c>
    </row>
    <row r="196" spans="1:7">
      <c r="A196" s="7" t="s">
        <v>77</v>
      </c>
      <c r="B196" s="7" t="s">
        <v>236</v>
      </c>
      <c r="C196" s="30">
        <v>0</v>
      </c>
      <c r="D196" s="30">
        <v>0</v>
      </c>
      <c r="E196" s="30">
        <v>0</v>
      </c>
      <c r="F196" s="30">
        <v>250</v>
      </c>
      <c r="G196" s="31">
        <f t="shared" ref="G196:G259" si="3">SUM(C196:F196)</f>
        <v>250</v>
      </c>
    </row>
    <row r="197" spans="1:7">
      <c r="A197" s="7" t="s">
        <v>77</v>
      </c>
      <c r="B197" s="7" t="s">
        <v>261</v>
      </c>
      <c r="C197" s="30">
        <v>0</v>
      </c>
      <c r="D197" s="30">
        <v>600</v>
      </c>
      <c r="E197" s="30">
        <v>0</v>
      </c>
      <c r="F197" s="30">
        <v>0</v>
      </c>
      <c r="G197" s="31">
        <f t="shared" si="3"/>
        <v>600</v>
      </c>
    </row>
    <row r="198" spans="1:7">
      <c r="A198" s="7" t="s">
        <v>77</v>
      </c>
      <c r="B198" s="7" t="s">
        <v>238</v>
      </c>
      <c r="C198" s="30">
        <v>0</v>
      </c>
      <c r="D198" s="30">
        <v>250</v>
      </c>
      <c r="E198" s="30">
        <v>0</v>
      </c>
      <c r="F198" s="30">
        <v>0</v>
      </c>
      <c r="G198" s="31">
        <f t="shared" si="3"/>
        <v>250</v>
      </c>
    </row>
    <row r="199" spans="1:7">
      <c r="A199" s="7" t="s">
        <v>77</v>
      </c>
      <c r="B199" s="7" t="s">
        <v>284</v>
      </c>
      <c r="C199" s="30">
        <v>0</v>
      </c>
      <c r="D199" s="30">
        <v>0</v>
      </c>
      <c r="E199" s="30">
        <v>187.5</v>
      </c>
      <c r="F199" s="30">
        <v>0</v>
      </c>
      <c r="G199" s="31">
        <f t="shared" si="3"/>
        <v>187.5</v>
      </c>
    </row>
    <row r="200" spans="1:7">
      <c r="A200" s="7" t="s">
        <v>77</v>
      </c>
      <c r="B200" s="7" t="s">
        <v>295</v>
      </c>
      <c r="C200" s="30">
        <v>0</v>
      </c>
      <c r="D200" s="30">
        <v>0</v>
      </c>
      <c r="E200" s="30">
        <v>0</v>
      </c>
      <c r="F200" s="30">
        <v>100</v>
      </c>
      <c r="G200" s="31">
        <f t="shared" si="3"/>
        <v>100</v>
      </c>
    </row>
    <row r="201" spans="1:7">
      <c r="A201" s="7" t="s">
        <v>77</v>
      </c>
      <c r="B201" s="7" t="s">
        <v>242</v>
      </c>
      <c r="C201" s="30">
        <v>0</v>
      </c>
      <c r="D201" s="30">
        <v>0</v>
      </c>
      <c r="E201" s="30">
        <v>237.5</v>
      </c>
      <c r="F201" s="30">
        <v>0</v>
      </c>
      <c r="G201" s="31">
        <f t="shared" si="3"/>
        <v>237.5</v>
      </c>
    </row>
    <row r="202" spans="1:7">
      <c r="A202" s="7" t="s">
        <v>77</v>
      </c>
      <c r="B202" s="7" t="s">
        <v>229</v>
      </c>
      <c r="C202" s="30">
        <v>0</v>
      </c>
      <c r="D202" s="30">
        <v>584.37</v>
      </c>
      <c r="E202" s="30">
        <v>0</v>
      </c>
      <c r="F202" s="30">
        <v>0</v>
      </c>
      <c r="G202" s="31">
        <f t="shared" si="3"/>
        <v>584.37</v>
      </c>
    </row>
    <row r="203" spans="1:7">
      <c r="A203" s="7" t="s">
        <v>77</v>
      </c>
      <c r="B203" s="7" t="s">
        <v>282</v>
      </c>
      <c r="C203" s="30">
        <v>0</v>
      </c>
      <c r="D203" s="30">
        <v>421.25</v>
      </c>
      <c r="E203" s="30">
        <v>0</v>
      </c>
      <c r="F203" s="30">
        <v>0</v>
      </c>
      <c r="G203" s="31">
        <f t="shared" si="3"/>
        <v>421.25</v>
      </c>
    </row>
    <row r="204" spans="1:7">
      <c r="A204" s="7" t="s">
        <v>77</v>
      </c>
      <c r="B204" s="7" t="s">
        <v>255</v>
      </c>
      <c r="C204" s="30">
        <v>0</v>
      </c>
      <c r="D204" s="30">
        <v>375</v>
      </c>
      <c r="E204" s="30">
        <v>0</v>
      </c>
      <c r="F204" s="30">
        <v>0</v>
      </c>
      <c r="G204" s="31">
        <f t="shared" si="3"/>
        <v>375</v>
      </c>
    </row>
    <row r="205" spans="1:7">
      <c r="A205" s="7" t="s">
        <v>77</v>
      </c>
      <c r="B205" s="7" t="s">
        <v>244</v>
      </c>
      <c r="C205" s="30">
        <v>0</v>
      </c>
      <c r="D205" s="30">
        <v>0</v>
      </c>
      <c r="E205" s="30">
        <v>0</v>
      </c>
      <c r="F205" s="30">
        <v>625</v>
      </c>
      <c r="G205" s="31">
        <f t="shared" si="3"/>
        <v>625</v>
      </c>
    </row>
    <row r="206" spans="1:7">
      <c r="A206" s="7" t="s">
        <v>77</v>
      </c>
      <c r="B206" s="7" t="s">
        <v>293</v>
      </c>
      <c r="C206" s="30">
        <v>297.5</v>
      </c>
      <c r="D206" s="30">
        <v>0</v>
      </c>
      <c r="E206" s="30">
        <v>0</v>
      </c>
      <c r="F206" s="30">
        <v>0</v>
      </c>
      <c r="G206" s="31">
        <f t="shared" si="3"/>
        <v>297.5</v>
      </c>
    </row>
    <row r="207" spans="1:7">
      <c r="A207" s="7" t="s">
        <v>77</v>
      </c>
      <c r="B207" s="7" t="s">
        <v>287</v>
      </c>
      <c r="C207" s="30">
        <v>27</v>
      </c>
      <c r="D207" s="30">
        <v>0</v>
      </c>
      <c r="E207" s="30">
        <v>0</v>
      </c>
      <c r="F207" s="30">
        <v>0</v>
      </c>
      <c r="G207" s="31">
        <f t="shared" si="3"/>
        <v>27</v>
      </c>
    </row>
    <row r="208" spans="1:7">
      <c r="A208" s="7" t="s">
        <v>77</v>
      </c>
      <c r="B208" s="7" t="s">
        <v>270</v>
      </c>
      <c r="C208" s="30">
        <v>0</v>
      </c>
      <c r="D208" s="30">
        <v>250</v>
      </c>
      <c r="E208" s="30">
        <v>0</v>
      </c>
      <c r="F208" s="30">
        <v>0</v>
      </c>
      <c r="G208" s="31">
        <f t="shared" si="3"/>
        <v>250</v>
      </c>
    </row>
    <row r="209" spans="1:7">
      <c r="A209" s="7" t="s">
        <v>77</v>
      </c>
      <c r="B209" s="7" t="s">
        <v>279</v>
      </c>
      <c r="C209" s="30">
        <v>0</v>
      </c>
      <c r="D209" s="30">
        <v>190</v>
      </c>
      <c r="E209" s="30">
        <v>0</v>
      </c>
      <c r="F209" s="30">
        <v>0</v>
      </c>
      <c r="G209" s="31">
        <f t="shared" si="3"/>
        <v>190</v>
      </c>
    </row>
    <row r="210" spans="1:7">
      <c r="A210" s="7" t="s">
        <v>77</v>
      </c>
      <c r="B210" s="7" t="s">
        <v>274</v>
      </c>
      <c r="C210" s="30">
        <v>0</v>
      </c>
      <c r="D210" s="30">
        <v>0</v>
      </c>
      <c r="E210" s="30">
        <v>90</v>
      </c>
      <c r="F210" s="30">
        <v>0</v>
      </c>
      <c r="G210" s="31">
        <f t="shared" si="3"/>
        <v>90</v>
      </c>
    </row>
    <row r="211" spans="1:7">
      <c r="A211" s="7" t="s">
        <v>77</v>
      </c>
      <c r="B211" s="7" t="s">
        <v>256</v>
      </c>
      <c r="C211" s="30">
        <v>0</v>
      </c>
      <c r="D211" s="30">
        <v>375</v>
      </c>
      <c r="E211" s="30">
        <v>0</v>
      </c>
      <c r="F211" s="30">
        <v>0</v>
      </c>
      <c r="G211" s="31">
        <f t="shared" si="3"/>
        <v>375</v>
      </c>
    </row>
    <row r="212" spans="1:7">
      <c r="A212" s="7" t="s">
        <v>51</v>
      </c>
      <c r="B212" s="7" t="s">
        <v>252</v>
      </c>
      <c r="C212" s="30">
        <v>0</v>
      </c>
      <c r="D212" s="30">
        <v>0</v>
      </c>
      <c r="E212" s="30">
        <v>0</v>
      </c>
      <c r="F212" s="30">
        <v>750</v>
      </c>
      <c r="G212" s="31">
        <f t="shared" si="3"/>
        <v>750</v>
      </c>
    </row>
    <row r="213" spans="1:7">
      <c r="A213" s="7" t="s">
        <v>51</v>
      </c>
      <c r="B213" s="7" t="s">
        <v>253</v>
      </c>
      <c r="C213" s="30">
        <v>0</v>
      </c>
      <c r="D213" s="30">
        <v>0</v>
      </c>
      <c r="E213" s="30">
        <v>1750</v>
      </c>
      <c r="F213" s="30">
        <v>0</v>
      </c>
      <c r="G213" s="31">
        <f t="shared" si="3"/>
        <v>1750</v>
      </c>
    </row>
    <row r="214" spans="1:7">
      <c r="A214" s="7" t="s">
        <v>109</v>
      </c>
      <c r="B214" s="7" t="s">
        <v>259</v>
      </c>
      <c r="C214" s="30">
        <v>208</v>
      </c>
      <c r="D214" s="30">
        <v>0</v>
      </c>
      <c r="E214" s="30">
        <v>0</v>
      </c>
      <c r="F214" s="30">
        <v>0</v>
      </c>
      <c r="G214" s="31">
        <f t="shared" si="3"/>
        <v>208</v>
      </c>
    </row>
    <row r="215" spans="1:7">
      <c r="A215" s="7" t="s">
        <v>109</v>
      </c>
      <c r="B215" s="7" t="s">
        <v>296</v>
      </c>
      <c r="C215" s="30">
        <v>0</v>
      </c>
      <c r="D215" s="30">
        <v>421.2</v>
      </c>
      <c r="E215" s="30">
        <v>0</v>
      </c>
      <c r="F215" s="30">
        <v>0</v>
      </c>
      <c r="G215" s="31">
        <f t="shared" si="3"/>
        <v>421.2</v>
      </c>
    </row>
    <row r="216" spans="1:7">
      <c r="A216" s="7" t="s">
        <v>38</v>
      </c>
      <c r="B216" s="7" t="s">
        <v>249</v>
      </c>
      <c r="C216" s="30">
        <v>0</v>
      </c>
      <c r="D216" s="30">
        <v>38.25</v>
      </c>
      <c r="E216" s="30">
        <v>0</v>
      </c>
      <c r="F216" s="30">
        <v>0</v>
      </c>
      <c r="G216" s="31">
        <f t="shared" si="3"/>
        <v>38.25</v>
      </c>
    </row>
    <row r="217" spans="1:7">
      <c r="A217" s="7" t="s">
        <v>38</v>
      </c>
      <c r="B217" s="7" t="s">
        <v>259</v>
      </c>
      <c r="C217" s="30">
        <v>0</v>
      </c>
      <c r="D217" s="30">
        <v>0</v>
      </c>
      <c r="E217" s="30">
        <v>0</v>
      </c>
      <c r="F217" s="30">
        <v>90</v>
      </c>
      <c r="G217" s="31">
        <f t="shared" si="3"/>
        <v>90</v>
      </c>
    </row>
    <row r="218" spans="1:7">
      <c r="A218" s="7" t="s">
        <v>38</v>
      </c>
      <c r="B218" s="7" t="s">
        <v>250</v>
      </c>
      <c r="C218" s="30">
        <v>0</v>
      </c>
      <c r="D218" s="30">
        <v>0</v>
      </c>
      <c r="E218" s="30">
        <v>13.5</v>
      </c>
      <c r="F218" s="30">
        <v>0</v>
      </c>
      <c r="G218" s="31">
        <f t="shared" si="3"/>
        <v>13.5</v>
      </c>
    </row>
    <row r="219" spans="1:7">
      <c r="A219" s="7" t="s">
        <v>38</v>
      </c>
      <c r="B219" s="7" t="s">
        <v>260</v>
      </c>
      <c r="C219" s="30">
        <v>0</v>
      </c>
      <c r="D219" s="30">
        <v>141.75</v>
      </c>
      <c r="E219" s="30">
        <v>0</v>
      </c>
      <c r="F219" s="30">
        <v>0</v>
      </c>
      <c r="G219" s="31">
        <f t="shared" si="3"/>
        <v>141.75</v>
      </c>
    </row>
    <row r="220" spans="1:7">
      <c r="A220" s="7" t="s">
        <v>38</v>
      </c>
      <c r="B220" s="7" t="s">
        <v>236</v>
      </c>
      <c r="C220" s="30">
        <v>0</v>
      </c>
      <c r="D220" s="30">
        <v>63</v>
      </c>
      <c r="E220" s="30">
        <v>0</v>
      </c>
      <c r="F220" s="30">
        <v>0</v>
      </c>
      <c r="G220" s="31">
        <f t="shared" si="3"/>
        <v>63</v>
      </c>
    </row>
    <row r="221" spans="1:7">
      <c r="A221" s="7" t="s">
        <v>38</v>
      </c>
      <c r="B221" s="7" t="s">
        <v>297</v>
      </c>
      <c r="C221" s="30">
        <v>0</v>
      </c>
      <c r="D221" s="30">
        <v>0</v>
      </c>
      <c r="E221" s="30">
        <v>0</v>
      </c>
      <c r="F221" s="30">
        <v>76.5</v>
      </c>
      <c r="G221" s="31">
        <f t="shared" si="3"/>
        <v>76.5</v>
      </c>
    </row>
    <row r="222" spans="1:7">
      <c r="A222" s="7" t="s">
        <v>38</v>
      </c>
      <c r="B222" s="7" t="s">
        <v>285</v>
      </c>
      <c r="C222" s="30">
        <v>0</v>
      </c>
      <c r="D222" s="30">
        <v>0</v>
      </c>
      <c r="E222" s="30">
        <v>22.5</v>
      </c>
      <c r="F222" s="30">
        <v>0</v>
      </c>
      <c r="G222" s="31">
        <f t="shared" si="3"/>
        <v>22.5</v>
      </c>
    </row>
    <row r="223" spans="1:7">
      <c r="A223" s="7" t="s">
        <v>38</v>
      </c>
      <c r="B223" s="7" t="s">
        <v>239</v>
      </c>
      <c r="C223" s="30">
        <v>100.8</v>
      </c>
      <c r="D223" s="30">
        <v>0</v>
      </c>
      <c r="E223" s="30">
        <v>0</v>
      </c>
      <c r="F223" s="30">
        <v>0</v>
      </c>
      <c r="G223" s="31">
        <f t="shared" si="3"/>
        <v>100.8</v>
      </c>
    </row>
    <row r="224" spans="1:7">
      <c r="A224" s="7" t="s">
        <v>38</v>
      </c>
      <c r="B224" s="7" t="s">
        <v>253</v>
      </c>
      <c r="C224" s="30">
        <v>0</v>
      </c>
      <c r="D224" s="30">
        <v>101.25</v>
      </c>
      <c r="E224" s="30">
        <v>0</v>
      </c>
      <c r="F224" s="30">
        <v>0</v>
      </c>
      <c r="G224" s="31">
        <f t="shared" si="3"/>
        <v>101.25</v>
      </c>
    </row>
    <row r="225" spans="1:7">
      <c r="A225" s="7" t="s">
        <v>38</v>
      </c>
      <c r="B225" s="7" t="s">
        <v>295</v>
      </c>
      <c r="C225" s="30">
        <v>0</v>
      </c>
      <c r="D225" s="30">
        <v>0</v>
      </c>
      <c r="E225" s="30">
        <v>126</v>
      </c>
      <c r="F225" s="30">
        <v>0</v>
      </c>
      <c r="G225" s="31">
        <f t="shared" si="3"/>
        <v>126</v>
      </c>
    </row>
    <row r="226" spans="1:7">
      <c r="A226" s="7" t="s">
        <v>38</v>
      </c>
      <c r="B226" s="7" t="s">
        <v>242</v>
      </c>
      <c r="C226" s="30">
        <v>0</v>
      </c>
      <c r="D226" s="30">
        <v>0</v>
      </c>
      <c r="E226" s="30">
        <v>0</v>
      </c>
      <c r="F226" s="30">
        <v>157.5</v>
      </c>
      <c r="G226" s="31">
        <f t="shared" si="3"/>
        <v>157.5</v>
      </c>
    </row>
    <row r="227" spans="1:7">
      <c r="A227" s="7" t="s">
        <v>38</v>
      </c>
      <c r="B227" s="7" t="s">
        <v>254</v>
      </c>
      <c r="C227" s="30">
        <v>0</v>
      </c>
      <c r="D227" s="30">
        <v>0</v>
      </c>
      <c r="E227" s="30">
        <v>57.37</v>
      </c>
      <c r="F227" s="30">
        <v>0</v>
      </c>
      <c r="G227" s="31">
        <f t="shared" si="3"/>
        <v>57.37</v>
      </c>
    </row>
    <row r="228" spans="1:7">
      <c r="A228" s="7" t="s">
        <v>38</v>
      </c>
      <c r="B228" s="7" t="s">
        <v>263</v>
      </c>
      <c r="C228" s="30">
        <v>0</v>
      </c>
      <c r="D228" s="30">
        <v>36</v>
      </c>
      <c r="E228" s="30">
        <v>0</v>
      </c>
      <c r="F228" s="30">
        <v>0</v>
      </c>
      <c r="G228" s="31">
        <f t="shared" si="3"/>
        <v>36</v>
      </c>
    </row>
    <row r="229" spans="1:7">
      <c r="A229" s="7" t="s">
        <v>38</v>
      </c>
      <c r="B229" s="7" t="s">
        <v>244</v>
      </c>
      <c r="C229" s="30">
        <v>0</v>
      </c>
      <c r="D229" s="30">
        <v>64.8</v>
      </c>
      <c r="E229" s="30">
        <v>0</v>
      </c>
      <c r="F229" s="30">
        <v>0</v>
      </c>
      <c r="G229" s="31">
        <f t="shared" si="3"/>
        <v>64.8</v>
      </c>
    </row>
    <row r="230" spans="1:7">
      <c r="A230" s="7" t="s">
        <v>38</v>
      </c>
      <c r="B230" s="7" t="s">
        <v>296</v>
      </c>
      <c r="C230" s="30">
        <v>273.60000000000002</v>
      </c>
      <c r="D230" s="30">
        <v>0</v>
      </c>
      <c r="E230" s="30">
        <v>0</v>
      </c>
      <c r="F230" s="30">
        <v>0</v>
      </c>
      <c r="G230" s="31">
        <f t="shared" si="3"/>
        <v>273.60000000000002</v>
      </c>
    </row>
    <row r="231" spans="1:7">
      <c r="A231" s="7" t="s">
        <v>38</v>
      </c>
      <c r="B231" s="7" t="s">
        <v>287</v>
      </c>
      <c r="C231" s="30">
        <v>64.8</v>
      </c>
      <c r="D231" s="30">
        <v>0</v>
      </c>
      <c r="E231" s="30">
        <v>0</v>
      </c>
      <c r="F231" s="30">
        <v>0</v>
      </c>
      <c r="G231" s="31">
        <f t="shared" si="3"/>
        <v>64.8</v>
      </c>
    </row>
    <row r="232" spans="1:7">
      <c r="A232" s="7" t="s">
        <v>38</v>
      </c>
      <c r="B232" s="7" t="s">
        <v>270</v>
      </c>
      <c r="C232" s="30">
        <v>0</v>
      </c>
      <c r="D232" s="30">
        <v>22.5</v>
      </c>
      <c r="E232" s="30">
        <v>0</v>
      </c>
      <c r="F232" s="30">
        <v>0</v>
      </c>
      <c r="G232" s="31">
        <f t="shared" si="3"/>
        <v>22.5</v>
      </c>
    </row>
    <row r="233" spans="1:7">
      <c r="A233" s="7" t="s">
        <v>38</v>
      </c>
      <c r="B233" s="7" t="s">
        <v>230</v>
      </c>
      <c r="C233" s="30">
        <v>90</v>
      </c>
      <c r="D233" s="30">
        <v>0</v>
      </c>
      <c r="E233" s="30">
        <v>0</v>
      </c>
      <c r="F233" s="30">
        <v>0</v>
      </c>
      <c r="G233" s="31">
        <f t="shared" si="3"/>
        <v>90</v>
      </c>
    </row>
    <row r="234" spans="1:7">
      <c r="A234" s="7" t="s">
        <v>38</v>
      </c>
      <c r="B234" s="7" t="s">
        <v>298</v>
      </c>
      <c r="C234" s="30">
        <v>0</v>
      </c>
      <c r="D234" s="30">
        <v>0</v>
      </c>
      <c r="E234" s="30">
        <v>0</v>
      </c>
      <c r="F234" s="30">
        <v>90</v>
      </c>
      <c r="G234" s="31">
        <f t="shared" si="3"/>
        <v>90</v>
      </c>
    </row>
    <row r="235" spans="1:7">
      <c r="A235" s="7" t="s">
        <v>78</v>
      </c>
      <c r="B235" s="7" t="s">
        <v>233</v>
      </c>
      <c r="C235" s="30">
        <v>0</v>
      </c>
      <c r="D235" s="30">
        <v>0</v>
      </c>
      <c r="E235" s="30">
        <v>0</v>
      </c>
      <c r="F235" s="30">
        <v>675</v>
      </c>
      <c r="G235" s="31">
        <f t="shared" si="3"/>
        <v>675</v>
      </c>
    </row>
    <row r="236" spans="1:7">
      <c r="A236" s="7" t="s">
        <v>78</v>
      </c>
      <c r="B236" s="7" t="s">
        <v>248</v>
      </c>
      <c r="C236" s="30">
        <v>0</v>
      </c>
      <c r="D236" s="30">
        <v>0</v>
      </c>
      <c r="E236" s="30">
        <v>0</v>
      </c>
      <c r="F236" s="30">
        <v>1440</v>
      </c>
      <c r="G236" s="31">
        <f t="shared" si="3"/>
        <v>1440</v>
      </c>
    </row>
    <row r="237" spans="1:7">
      <c r="A237" s="7" t="s">
        <v>78</v>
      </c>
      <c r="B237" s="7" t="s">
        <v>227</v>
      </c>
      <c r="C237" s="30">
        <v>0</v>
      </c>
      <c r="D237" s="30">
        <v>0</v>
      </c>
      <c r="E237" s="30">
        <v>3051</v>
      </c>
      <c r="F237" s="30">
        <v>0</v>
      </c>
      <c r="G237" s="31">
        <f t="shared" si="3"/>
        <v>3051</v>
      </c>
    </row>
    <row r="238" spans="1:7">
      <c r="A238" s="7" t="s">
        <v>78</v>
      </c>
      <c r="B238" s="7" t="s">
        <v>250</v>
      </c>
      <c r="C238" s="30">
        <v>0</v>
      </c>
      <c r="D238" s="30">
        <v>0</v>
      </c>
      <c r="E238" s="30">
        <v>0</v>
      </c>
      <c r="F238" s="30">
        <v>855</v>
      </c>
      <c r="G238" s="31">
        <f t="shared" si="3"/>
        <v>855</v>
      </c>
    </row>
    <row r="239" spans="1:7">
      <c r="A239" s="7" t="s">
        <v>78</v>
      </c>
      <c r="B239" s="7" t="s">
        <v>236</v>
      </c>
      <c r="C239" s="30">
        <v>0</v>
      </c>
      <c r="D239" s="30">
        <v>648</v>
      </c>
      <c r="E239" s="30">
        <v>0</v>
      </c>
      <c r="F239" s="30">
        <v>691.2</v>
      </c>
      <c r="G239" s="31">
        <f t="shared" si="3"/>
        <v>1339.2</v>
      </c>
    </row>
    <row r="240" spans="1:7">
      <c r="A240" s="7" t="s">
        <v>78</v>
      </c>
      <c r="B240" s="7" t="s">
        <v>267</v>
      </c>
      <c r="C240" s="30">
        <v>0</v>
      </c>
      <c r="D240" s="30">
        <v>259.2</v>
      </c>
      <c r="E240" s="30">
        <v>0</v>
      </c>
      <c r="F240" s="30">
        <v>0</v>
      </c>
      <c r="G240" s="31">
        <f t="shared" si="3"/>
        <v>259.2</v>
      </c>
    </row>
    <row r="241" spans="1:7">
      <c r="A241" s="7" t="s">
        <v>78</v>
      </c>
      <c r="B241" s="7" t="s">
        <v>238</v>
      </c>
      <c r="C241" s="30">
        <v>0</v>
      </c>
      <c r="D241" s="30">
        <v>0</v>
      </c>
      <c r="E241" s="30">
        <v>576</v>
      </c>
      <c r="F241" s="30">
        <v>0</v>
      </c>
      <c r="G241" s="31">
        <f t="shared" si="3"/>
        <v>576</v>
      </c>
    </row>
    <row r="242" spans="1:7">
      <c r="A242" s="7" t="s">
        <v>78</v>
      </c>
      <c r="B242" s="7" t="s">
        <v>299</v>
      </c>
      <c r="C242" s="30">
        <v>0</v>
      </c>
      <c r="D242" s="30">
        <v>360</v>
      </c>
      <c r="E242" s="30">
        <v>0</v>
      </c>
      <c r="F242" s="30">
        <v>0</v>
      </c>
      <c r="G242" s="31">
        <f t="shared" si="3"/>
        <v>360</v>
      </c>
    </row>
    <row r="243" spans="1:7">
      <c r="A243" s="7" t="s">
        <v>78</v>
      </c>
      <c r="B243" s="7" t="s">
        <v>268</v>
      </c>
      <c r="C243" s="30">
        <v>0</v>
      </c>
      <c r="D243" s="30">
        <v>0</v>
      </c>
      <c r="E243" s="30">
        <v>0</v>
      </c>
      <c r="F243" s="30">
        <v>108</v>
      </c>
      <c r="G243" s="31">
        <f t="shared" si="3"/>
        <v>108</v>
      </c>
    </row>
    <row r="244" spans="1:7">
      <c r="A244" s="7" t="s">
        <v>78</v>
      </c>
      <c r="B244" s="7" t="s">
        <v>240</v>
      </c>
      <c r="C244" s="30">
        <v>432</v>
      </c>
      <c r="D244" s="30">
        <v>0</v>
      </c>
      <c r="E244" s="30">
        <v>0</v>
      </c>
      <c r="F244" s="30">
        <v>0</v>
      </c>
      <c r="G244" s="31">
        <f t="shared" si="3"/>
        <v>432</v>
      </c>
    </row>
    <row r="245" spans="1:7">
      <c r="A245" s="7" t="s">
        <v>78</v>
      </c>
      <c r="B245" s="7" t="s">
        <v>295</v>
      </c>
      <c r="C245" s="30">
        <v>0</v>
      </c>
      <c r="D245" s="30">
        <v>0</v>
      </c>
      <c r="E245" s="30">
        <v>0</v>
      </c>
      <c r="F245" s="30">
        <v>1080</v>
      </c>
      <c r="G245" s="31">
        <f t="shared" si="3"/>
        <v>1080</v>
      </c>
    </row>
    <row r="246" spans="1:7">
      <c r="A246" s="7" t="s">
        <v>78</v>
      </c>
      <c r="B246" s="7" t="s">
        <v>255</v>
      </c>
      <c r="C246" s="30">
        <v>547.20000000000005</v>
      </c>
      <c r="D246" s="30">
        <v>0</v>
      </c>
      <c r="E246" s="30">
        <v>0</v>
      </c>
      <c r="F246" s="30">
        <v>0</v>
      </c>
      <c r="G246" s="31">
        <f t="shared" si="3"/>
        <v>547.20000000000005</v>
      </c>
    </row>
    <row r="247" spans="1:7">
      <c r="A247" s="7" t="s">
        <v>78</v>
      </c>
      <c r="B247" s="7" t="s">
        <v>264</v>
      </c>
      <c r="C247" s="30">
        <v>0</v>
      </c>
      <c r="D247" s="30">
        <v>0</v>
      </c>
      <c r="E247" s="30">
        <v>0</v>
      </c>
      <c r="F247" s="30">
        <v>576</v>
      </c>
      <c r="G247" s="31">
        <f t="shared" si="3"/>
        <v>576</v>
      </c>
    </row>
    <row r="248" spans="1:7">
      <c r="A248" s="7" t="s">
        <v>78</v>
      </c>
      <c r="B248" s="7" t="s">
        <v>274</v>
      </c>
      <c r="C248" s="30">
        <v>0</v>
      </c>
      <c r="D248" s="30">
        <v>0</v>
      </c>
      <c r="E248" s="30">
        <v>540</v>
      </c>
      <c r="F248" s="30">
        <v>0</v>
      </c>
      <c r="G248" s="31">
        <f t="shared" si="3"/>
        <v>540</v>
      </c>
    </row>
    <row r="249" spans="1:7">
      <c r="A249" s="7" t="s">
        <v>78</v>
      </c>
      <c r="B249" s="7" t="s">
        <v>256</v>
      </c>
      <c r="C249" s="30">
        <v>0</v>
      </c>
      <c r="D249" s="30">
        <v>306</v>
      </c>
      <c r="E249" s="30">
        <v>0</v>
      </c>
      <c r="F249" s="30">
        <v>0</v>
      </c>
      <c r="G249" s="31">
        <f t="shared" si="3"/>
        <v>306</v>
      </c>
    </row>
    <row r="250" spans="1:7">
      <c r="A250" s="7" t="s">
        <v>78</v>
      </c>
      <c r="B250" s="7" t="s">
        <v>275</v>
      </c>
      <c r="C250" s="30">
        <v>0</v>
      </c>
      <c r="D250" s="30">
        <v>0</v>
      </c>
      <c r="E250" s="30">
        <v>0</v>
      </c>
      <c r="F250" s="30">
        <v>918</v>
      </c>
      <c r="G250" s="31">
        <f t="shared" si="3"/>
        <v>918</v>
      </c>
    </row>
    <row r="251" spans="1:7">
      <c r="A251" s="7" t="s">
        <v>52</v>
      </c>
      <c r="B251" s="7" t="s">
        <v>226</v>
      </c>
      <c r="C251" s="30">
        <v>496</v>
      </c>
      <c r="D251" s="30">
        <v>0</v>
      </c>
      <c r="E251" s="30">
        <v>0</v>
      </c>
      <c r="F251" s="30">
        <v>0</v>
      </c>
      <c r="G251" s="31">
        <f t="shared" si="3"/>
        <v>496</v>
      </c>
    </row>
    <row r="252" spans="1:7">
      <c r="A252" s="7" t="s">
        <v>52</v>
      </c>
      <c r="B252" s="7" t="s">
        <v>272</v>
      </c>
      <c r="C252" s="30">
        <v>0</v>
      </c>
      <c r="D252" s="30">
        <v>194.5</v>
      </c>
      <c r="E252" s="30">
        <v>0</v>
      </c>
      <c r="F252" s="30">
        <v>0</v>
      </c>
      <c r="G252" s="31">
        <f t="shared" si="3"/>
        <v>194.5</v>
      </c>
    </row>
    <row r="253" spans="1:7">
      <c r="A253" s="7" t="s">
        <v>52</v>
      </c>
      <c r="B253" s="7" t="s">
        <v>251</v>
      </c>
      <c r="C253" s="30">
        <v>197.62</v>
      </c>
      <c r="D253" s="30">
        <v>778</v>
      </c>
      <c r="E253" s="30">
        <v>0</v>
      </c>
      <c r="F253" s="30">
        <v>0</v>
      </c>
      <c r="G253" s="31">
        <f t="shared" si="3"/>
        <v>975.62</v>
      </c>
    </row>
    <row r="254" spans="1:7">
      <c r="A254" s="7" t="s">
        <v>52</v>
      </c>
      <c r="B254" s="7" t="s">
        <v>281</v>
      </c>
      <c r="C254" s="30">
        <v>0</v>
      </c>
      <c r="D254" s="30">
        <v>0</v>
      </c>
      <c r="E254" s="30">
        <v>490.14</v>
      </c>
      <c r="F254" s="30">
        <v>0</v>
      </c>
      <c r="G254" s="31">
        <f t="shared" si="3"/>
        <v>490.14</v>
      </c>
    </row>
    <row r="255" spans="1:7">
      <c r="A255" s="7" t="s">
        <v>52</v>
      </c>
      <c r="B255" s="7" t="s">
        <v>236</v>
      </c>
      <c r="C255" s="30">
        <v>0</v>
      </c>
      <c r="D255" s="30">
        <v>0</v>
      </c>
      <c r="E255" s="30">
        <v>0</v>
      </c>
      <c r="F255" s="30">
        <v>194.5</v>
      </c>
      <c r="G255" s="31">
        <f t="shared" si="3"/>
        <v>194.5</v>
      </c>
    </row>
    <row r="256" spans="1:7">
      <c r="A256" s="7" t="s">
        <v>52</v>
      </c>
      <c r="B256" s="7" t="s">
        <v>229</v>
      </c>
      <c r="C256" s="30">
        <v>0</v>
      </c>
      <c r="D256" s="30">
        <v>0</v>
      </c>
      <c r="E256" s="30">
        <v>0</v>
      </c>
      <c r="F256" s="30">
        <v>1701.87</v>
      </c>
      <c r="G256" s="31">
        <f t="shared" si="3"/>
        <v>1701.87</v>
      </c>
    </row>
    <row r="257" spans="1:7">
      <c r="A257" s="7" t="s">
        <v>52</v>
      </c>
      <c r="B257" s="7" t="s">
        <v>244</v>
      </c>
      <c r="C257" s="30">
        <v>1472.5</v>
      </c>
      <c r="D257" s="30">
        <v>0</v>
      </c>
      <c r="E257" s="30">
        <v>0</v>
      </c>
      <c r="F257" s="30">
        <v>0</v>
      </c>
      <c r="G257" s="31">
        <f t="shared" si="3"/>
        <v>1472.5</v>
      </c>
    </row>
    <row r="258" spans="1:7">
      <c r="A258" s="7" t="s">
        <v>52</v>
      </c>
      <c r="B258" s="7" t="s">
        <v>300</v>
      </c>
      <c r="C258" s="30">
        <v>0</v>
      </c>
      <c r="D258" s="30">
        <v>0</v>
      </c>
      <c r="E258" s="30">
        <v>194.5</v>
      </c>
      <c r="F258" s="30">
        <v>0</v>
      </c>
      <c r="G258" s="31">
        <f t="shared" si="3"/>
        <v>194.5</v>
      </c>
    </row>
    <row r="259" spans="1:7">
      <c r="A259" s="7" t="s">
        <v>52</v>
      </c>
      <c r="B259" s="7" t="s">
        <v>270</v>
      </c>
      <c r="C259" s="30">
        <v>0</v>
      </c>
      <c r="D259" s="30">
        <v>583.5</v>
      </c>
      <c r="E259" s="30">
        <v>408.45</v>
      </c>
      <c r="F259" s="30">
        <v>0</v>
      </c>
      <c r="G259" s="31">
        <f t="shared" si="3"/>
        <v>991.95</v>
      </c>
    </row>
    <row r="260" spans="1:7">
      <c r="A260" s="7" t="s">
        <v>52</v>
      </c>
      <c r="B260" s="7" t="s">
        <v>275</v>
      </c>
      <c r="C260" s="30">
        <v>26.35</v>
      </c>
      <c r="D260" s="30">
        <v>0</v>
      </c>
      <c r="E260" s="30">
        <v>0</v>
      </c>
      <c r="F260" s="30">
        <v>0</v>
      </c>
      <c r="G260" s="31">
        <f t="shared" ref="G260:G323" si="4">SUM(C260:F260)</f>
        <v>26.35</v>
      </c>
    </row>
    <row r="261" spans="1:7">
      <c r="A261" s="7" t="s">
        <v>61</v>
      </c>
      <c r="B261" s="7" t="s">
        <v>231</v>
      </c>
      <c r="C261" s="30">
        <v>0</v>
      </c>
      <c r="D261" s="30">
        <v>0</v>
      </c>
      <c r="E261" s="30">
        <v>796.36</v>
      </c>
      <c r="F261" s="30">
        <v>0</v>
      </c>
      <c r="G261" s="31">
        <f t="shared" si="4"/>
        <v>796.36</v>
      </c>
    </row>
    <row r="262" spans="1:7">
      <c r="A262" s="7" t="s">
        <v>61</v>
      </c>
      <c r="B262" s="7" t="s">
        <v>232</v>
      </c>
      <c r="C262" s="30">
        <v>373.5</v>
      </c>
      <c r="D262" s="30">
        <v>0</v>
      </c>
      <c r="E262" s="30">
        <v>0</v>
      </c>
      <c r="F262" s="30">
        <v>0</v>
      </c>
      <c r="G262" s="31">
        <f t="shared" si="4"/>
        <v>373.5</v>
      </c>
    </row>
    <row r="263" spans="1:7">
      <c r="A263" s="7" t="s">
        <v>61</v>
      </c>
      <c r="B263" s="7" t="s">
        <v>227</v>
      </c>
      <c r="C263" s="30">
        <v>0</v>
      </c>
      <c r="D263" s="30">
        <v>0</v>
      </c>
      <c r="E263" s="30">
        <v>929.09</v>
      </c>
      <c r="F263" s="30">
        <v>0</v>
      </c>
      <c r="G263" s="31">
        <f t="shared" si="4"/>
        <v>929.09</v>
      </c>
    </row>
    <row r="264" spans="1:7">
      <c r="A264" s="7" t="s">
        <v>61</v>
      </c>
      <c r="B264" s="7" t="s">
        <v>235</v>
      </c>
      <c r="C264" s="30">
        <v>49.8</v>
      </c>
      <c r="D264" s="30">
        <v>0</v>
      </c>
      <c r="E264" s="30">
        <v>0</v>
      </c>
      <c r="F264" s="30">
        <v>0</v>
      </c>
      <c r="G264" s="31">
        <f t="shared" si="4"/>
        <v>49.8</v>
      </c>
    </row>
    <row r="265" spans="1:7">
      <c r="A265" s="7" t="s">
        <v>61</v>
      </c>
      <c r="B265" s="7" t="s">
        <v>236</v>
      </c>
      <c r="C265" s="30">
        <v>0</v>
      </c>
      <c r="D265" s="30">
        <v>0</v>
      </c>
      <c r="E265" s="30">
        <v>0</v>
      </c>
      <c r="F265" s="30">
        <v>524.66</v>
      </c>
      <c r="G265" s="31">
        <f t="shared" si="4"/>
        <v>524.66</v>
      </c>
    </row>
    <row r="266" spans="1:7">
      <c r="A266" s="7" t="s">
        <v>61</v>
      </c>
      <c r="B266" s="7" t="s">
        <v>238</v>
      </c>
      <c r="C266" s="30">
        <v>0</v>
      </c>
      <c r="D266" s="30">
        <v>0</v>
      </c>
      <c r="E266" s="30">
        <v>148.34</v>
      </c>
      <c r="F266" s="30">
        <v>0</v>
      </c>
      <c r="G266" s="31">
        <f t="shared" si="4"/>
        <v>148.34</v>
      </c>
    </row>
    <row r="267" spans="1:7">
      <c r="A267" s="7" t="s">
        <v>61</v>
      </c>
      <c r="B267" s="7" t="s">
        <v>239</v>
      </c>
      <c r="C267" s="30">
        <v>709.65</v>
      </c>
      <c r="D267" s="30">
        <v>0</v>
      </c>
      <c r="E267" s="30">
        <v>0</v>
      </c>
      <c r="F267" s="30">
        <v>0</v>
      </c>
      <c r="G267" s="31">
        <f t="shared" si="4"/>
        <v>709.65</v>
      </c>
    </row>
    <row r="268" spans="1:7">
      <c r="A268" s="7" t="s">
        <v>61</v>
      </c>
      <c r="B268" s="7" t="s">
        <v>295</v>
      </c>
      <c r="C268" s="30">
        <v>0</v>
      </c>
      <c r="D268" s="30">
        <v>0</v>
      </c>
      <c r="E268" s="30">
        <v>468.45</v>
      </c>
      <c r="F268" s="30">
        <v>0</v>
      </c>
      <c r="G268" s="31">
        <f t="shared" si="4"/>
        <v>468.45</v>
      </c>
    </row>
    <row r="269" spans="1:7">
      <c r="A269" s="7" t="s">
        <v>61</v>
      </c>
      <c r="B269" s="7" t="s">
        <v>277</v>
      </c>
      <c r="C269" s="30">
        <v>747</v>
      </c>
      <c r="D269" s="30">
        <v>0</v>
      </c>
      <c r="E269" s="30">
        <v>187.38</v>
      </c>
      <c r="F269" s="30">
        <v>0</v>
      </c>
      <c r="G269" s="31">
        <f t="shared" si="4"/>
        <v>934.38</v>
      </c>
    </row>
    <row r="270" spans="1:7">
      <c r="A270" s="7" t="s">
        <v>61</v>
      </c>
      <c r="B270" s="7" t="s">
        <v>242</v>
      </c>
      <c r="C270" s="30">
        <v>747</v>
      </c>
      <c r="D270" s="30">
        <v>0</v>
      </c>
      <c r="E270" s="30">
        <v>0</v>
      </c>
      <c r="F270" s="30">
        <v>0</v>
      </c>
      <c r="G270" s="31">
        <f t="shared" si="4"/>
        <v>747</v>
      </c>
    </row>
    <row r="271" spans="1:7">
      <c r="A271" s="7" t="s">
        <v>61</v>
      </c>
      <c r="B271" s="7" t="s">
        <v>229</v>
      </c>
      <c r="C271" s="30">
        <v>0</v>
      </c>
      <c r="D271" s="30">
        <v>1249.2</v>
      </c>
      <c r="E271" s="30">
        <v>0</v>
      </c>
      <c r="F271" s="30">
        <v>0</v>
      </c>
      <c r="G271" s="31">
        <f t="shared" si="4"/>
        <v>1249.2</v>
      </c>
    </row>
    <row r="272" spans="1:7">
      <c r="A272" s="7" t="s">
        <v>61</v>
      </c>
      <c r="B272" s="7" t="s">
        <v>243</v>
      </c>
      <c r="C272" s="30">
        <v>149.4</v>
      </c>
      <c r="D272" s="30">
        <v>0</v>
      </c>
      <c r="E272" s="30">
        <v>0</v>
      </c>
      <c r="F272" s="30">
        <v>0</v>
      </c>
      <c r="G272" s="31">
        <f t="shared" si="4"/>
        <v>149.4</v>
      </c>
    </row>
    <row r="273" spans="1:7">
      <c r="A273" s="7" t="s">
        <v>61</v>
      </c>
      <c r="B273" s="7" t="s">
        <v>255</v>
      </c>
      <c r="C273" s="30">
        <v>0</v>
      </c>
      <c r="D273" s="30">
        <v>0</v>
      </c>
      <c r="E273" s="30">
        <v>0</v>
      </c>
      <c r="F273" s="30">
        <v>961.88</v>
      </c>
      <c r="G273" s="31">
        <f t="shared" si="4"/>
        <v>961.88</v>
      </c>
    </row>
    <row r="274" spans="1:7">
      <c r="A274" s="7" t="s">
        <v>61</v>
      </c>
      <c r="B274" s="7" t="s">
        <v>244</v>
      </c>
      <c r="C274" s="30">
        <v>0</v>
      </c>
      <c r="D274" s="30">
        <v>0</v>
      </c>
      <c r="E274" s="30">
        <v>0</v>
      </c>
      <c r="F274" s="30">
        <v>936.9</v>
      </c>
      <c r="G274" s="31">
        <f t="shared" si="4"/>
        <v>936.9</v>
      </c>
    </row>
    <row r="275" spans="1:7">
      <c r="A275" s="7" t="s">
        <v>61</v>
      </c>
      <c r="B275" s="7" t="s">
        <v>264</v>
      </c>
      <c r="C275" s="30">
        <v>249</v>
      </c>
      <c r="D275" s="30">
        <v>0</v>
      </c>
      <c r="E275" s="30">
        <v>0</v>
      </c>
      <c r="F275" s="30">
        <v>0</v>
      </c>
      <c r="G275" s="31">
        <f t="shared" si="4"/>
        <v>249</v>
      </c>
    </row>
    <row r="276" spans="1:7">
      <c r="A276" s="7" t="s">
        <v>61</v>
      </c>
      <c r="B276" s="7" t="s">
        <v>293</v>
      </c>
      <c r="C276" s="30">
        <v>747</v>
      </c>
      <c r="D276" s="30">
        <v>0</v>
      </c>
      <c r="E276" s="30">
        <v>0</v>
      </c>
      <c r="F276" s="30">
        <v>0</v>
      </c>
      <c r="G276" s="31">
        <f t="shared" si="4"/>
        <v>747</v>
      </c>
    </row>
    <row r="277" spans="1:7">
      <c r="A277" s="7" t="s">
        <v>61</v>
      </c>
      <c r="B277" s="7" t="s">
        <v>275</v>
      </c>
      <c r="C277" s="30">
        <v>0</v>
      </c>
      <c r="D277" s="30">
        <v>0</v>
      </c>
      <c r="E277" s="30">
        <v>0</v>
      </c>
      <c r="F277" s="30">
        <v>468.45</v>
      </c>
      <c r="G277" s="31">
        <f t="shared" si="4"/>
        <v>468.45</v>
      </c>
    </row>
    <row r="278" spans="1:7">
      <c r="A278" s="7" t="s">
        <v>87</v>
      </c>
      <c r="B278" s="7" t="s">
        <v>247</v>
      </c>
      <c r="C278" s="30">
        <v>0</v>
      </c>
      <c r="D278" s="30">
        <v>0</v>
      </c>
      <c r="E278" s="30">
        <v>0</v>
      </c>
      <c r="F278" s="30">
        <v>84</v>
      </c>
      <c r="G278" s="31">
        <f t="shared" si="4"/>
        <v>84</v>
      </c>
    </row>
    <row r="279" spans="1:7">
      <c r="A279" s="7" t="s">
        <v>87</v>
      </c>
      <c r="B279" s="7" t="s">
        <v>271</v>
      </c>
      <c r="C279" s="30">
        <v>201.6</v>
      </c>
      <c r="D279" s="30">
        <v>0</v>
      </c>
      <c r="E279" s="30">
        <v>0</v>
      </c>
      <c r="F279" s="30">
        <v>0</v>
      </c>
      <c r="G279" s="31">
        <f t="shared" si="4"/>
        <v>201.6</v>
      </c>
    </row>
    <row r="280" spans="1:7">
      <c r="A280" s="7" t="s">
        <v>87</v>
      </c>
      <c r="B280" s="7" t="s">
        <v>259</v>
      </c>
      <c r="C280" s="30">
        <v>0</v>
      </c>
      <c r="D280" s="30">
        <v>0</v>
      </c>
      <c r="E280" s="30">
        <v>0</v>
      </c>
      <c r="F280" s="30">
        <v>126</v>
      </c>
      <c r="G280" s="31">
        <f t="shared" si="4"/>
        <v>126</v>
      </c>
    </row>
    <row r="281" spans="1:7">
      <c r="A281" s="7" t="s">
        <v>87</v>
      </c>
      <c r="B281" s="7" t="s">
        <v>239</v>
      </c>
      <c r="C281" s="30">
        <v>0</v>
      </c>
      <c r="D281" s="30">
        <v>0</v>
      </c>
      <c r="E281" s="30">
        <v>840</v>
      </c>
      <c r="F281" s="30">
        <v>0</v>
      </c>
      <c r="G281" s="31">
        <f t="shared" si="4"/>
        <v>840</v>
      </c>
    </row>
    <row r="282" spans="1:7">
      <c r="A282" s="7" t="s">
        <v>87</v>
      </c>
      <c r="B282" s="7" t="s">
        <v>253</v>
      </c>
      <c r="C282" s="30">
        <v>0</v>
      </c>
      <c r="D282" s="30">
        <v>0</v>
      </c>
      <c r="E282" s="30">
        <v>840</v>
      </c>
      <c r="F282" s="30">
        <v>0</v>
      </c>
      <c r="G282" s="31">
        <f t="shared" si="4"/>
        <v>840</v>
      </c>
    </row>
    <row r="283" spans="1:7">
      <c r="A283" s="7" t="s">
        <v>87</v>
      </c>
      <c r="B283" s="7" t="s">
        <v>254</v>
      </c>
      <c r="C283" s="30">
        <v>0</v>
      </c>
      <c r="D283" s="30">
        <v>0</v>
      </c>
      <c r="E283" s="30">
        <v>315</v>
      </c>
      <c r="F283" s="30">
        <v>0</v>
      </c>
      <c r="G283" s="31">
        <f t="shared" si="4"/>
        <v>315</v>
      </c>
    </row>
    <row r="284" spans="1:7">
      <c r="A284" s="7" t="s">
        <v>87</v>
      </c>
      <c r="B284" s="7" t="s">
        <v>244</v>
      </c>
      <c r="C284" s="30">
        <v>0</v>
      </c>
      <c r="D284" s="30">
        <v>0</v>
      </c>
      <c r="E284" s="30">
        <v>1008</v>
      </c>
      <c r="F284" s="30">
        <v>0</v>
      </c>
      <c r="G284" s="31">
        <f t="shared" si="4"/>
        <v>1008</v>
      </c>
    </row>
    <row r="285" spans="1:7">
      <c r="A285" s="7" t="s">
        <v>87</v>
      </c>
      <c r="B285" s="7" t="s">
        <v>274</v>
      </c>
      <c r="C285" s="30">
        <v>0</v>
      </c>
      <c r="D285" s="30">
        <v>0</v>
      </c>
      <c r="E285" s="30">
        <v>315</v>
      </c>
      <c r="F285" s="30">
        <v>0</v>
      </c>
      <c r="G285" s="31">
        <f t="shared" si="4"/>
        <v>315</v>
      </c>
    </row>
    <row r="286" spans="1:7">
      <c r="A286" s="7" t="s">
        <v>87</v>
      </c>
      <c r="B286" s="7" t="s">
        <v>256</v>
      </c>
      <c r="C286" s="30">
        <v>0</v>
      </c>
      <c r="D286" s="30">
        <v>504</v>
      </c>
      <c r="E286" s="30">
        <v>0</v>
      </c>
      <c r="F286" s="30">
        <v>0</v>
      </c>
      <c r="G286" s="31">
        <f t="shared" si="4"/>
        <v>504</v>
      </c>
    </row>
    <row r="287" spans="1:7">
      <c r="A287" s="7" t="s">
        <v>110</v>
      </c>
      <c r="B287" s="7" t="s">
        <v>232</v>
      </c>
      <c r="C287" s="30">
        <v>0</v>
      </c>
      <c r="D287" s="30">
        <v>62</v>
      </c>
      <c r="E287" s="30">
        <v>0</v>
      </c>
      <c r="F287" s="30">
        <v>0</v>
      </c>
      <c r="G287" s="31">
        <f t="shared" si="4"/>
        <v>62</v>
      </c>
    </row>
    <row r="288" spans="1:7">
      <c r="A288" s="7" t="s">
        <v>110</v>
      </c>
      <c r="B288" s="7" t="s">
        <v>258</v>
      </c>
      <c r="C288" s="30">
        <v>347.2</v>
      </c>
      <c r="D288" s="30">
        <v>0</v>
      </c>
      <c r="E288" s="30">
        <v>0</v>
      </c>
      <c r="F288" s="30">
        <v>0</v>
      </c>
      <c r="G288" s="31">
        <f t="shared" si="4"/>
        <v>347.2</v>
      </c>
    </row>
    <row r="289" spans="1:7">
      <c r="A289" s="7" t="s">
        <v>110</v>
      </c>
      <c r="B289" s="7" t="s">
        <v>233</v>
      </c>
      <c r="C289" s="30">
        <v>0</v>
      </c>
      <c r="D289" s="30">
        <v>0</v>
      </c>
      <c r="E289" s="30">
        <v>0</v>
      </c>
      <c r="F289" s="30">
        <v>651</v>
      </c>
      <c r="G289" s="31">
        <f t="shared" si="4"/>
        <v>651</v>
      </c>
    </row>
    <row r="290" spans="1:7">
      <c r="A290" s="7" t="s">
        <v>110</v>
      </c>
      <c r="B290" s="7" t="s">
        <v>248</v>
      </c>
      <c r="C290" s="30">
        <v>0</v>
      </c>
      <c r="D290" s="30">
        <v>471.2</v>
      </c>
      <c r="E290" s="30">
        <v>0</v>
      </c>
      <c r="F290" s="30">
        <v>0</v>
      </c>
      <c r="G290" s="31">
        <f t="shared" si="4"/>
        <v>471.2</v>
      </c>
    </row>
    <row r="291" spans="1:7">
      <c r="A291" s="7" t="s">
        <v>110</v>
      </c>
      <c r="B291" s="7" t="s">
        <v>266</v>
      </c>
      <c r="C291" s="30">
        <v>0</v>
      </c>
      <c r="D291" s="30">
        <v>0</v>
      </c>
      <c r="E291" s="30">
        <v>310</v>
      </c>
      <c r="F291" s="30">
        <v>0</v>
      </c>
      <c r="G291" s="31">
        <f t="shared" si="4"/>
        <v>310</v>
      </c>
    </row>
    <row r="292" spans="1:7">
      <c r="A292" s="7" t="s">
        <v>110</v>
      </c>
      <c r="B292" s="7" t="s">
        <v>251</v>
      </c>
      <c r="C292" s="30">
        <v>0</v>
      </c>
      <c r="D292" s="30">
        <v>0</v>
      </c>
      <c r="E292" s="30">
        <v>632.4</v>
      </c>
      <c r="F292" s="30">
        <v>0</v>
      </c>
      <c r="G292" s="31">
        <f t="shared" si="4"/>
        <v>632.4</v>
      </c>
    </row>
    <row r="293" spans="1:7">
      <c r="A293" s="7" t="s">
        <v>110</v>
      </c>
      <c r="B293" s="7" t="s">
        <v>292</v>
      </c>
      <c r="C293" s="30">
        <v>0</v>
      </c>
      <c r="D293" s="30">
        <v>155</v>
      </c>
      <c r="E293" s="30">
        <v>0</v>
      </c>
      <c r="F293" s="30">
        <v>0</v>
      </c>
      <c r="G293" s="31">
        <f t="shared" si="4"/>
        <v>155</v>
      </c>
    </row>
    <row r="294" spans="1:7">
      <c r="A294" s="7" t="s">
        <v>110</v>
      </c>
      <c r="B294" s="7" t="s">
        <v>252</v>
      </c>
      <c r="C294" s="30">
        <v>0</v>
      </c>
      <c r="D294" s="30">
        <v>0</v>
      </c>
      <c r="E294" s="30">
        <v>620</v>
      </c>
      <c r="F294" s="30">
        <v>0</v>
      </c>
      <c r="G294" s="31">
        <f t="shared" si="4"/>
        <v>620</v>
      </c>
    </row>
    <row r="295" spans="1:7">
      <c r="A295" s="7" t="s">
        <v>110</v>
      </c>
      <c r="B295" s="7" t="s">
        <v>301</v>
      </c>
      <c r="C295" s="30">
        <v>0</v>
      </c>
      <c r="D295" s="30">
        <v>0</v>
      </c>
      <c r="E295" s="30">
        <v>0</v>
      </c>
      <c r="F295" s="30">
        <v>310</v>
      </c>
      <c r="G295" s="31">
        <f t="shared" si="4"/>
        <v>310</v>
      </c>
    </row>
    <row r="296" spans="1:7">
      <c r="A296" s="7" t="s">
        <v>110</v>
      </c>
      <c r="B296" s="7" t="s">
        <v>261</v>
      </c>
      <c r="C296" s="30">
        <v>0</v>
      </c>
      <c r="D296" s="30">
        <v>0</v>
      </c>
      <c r="E296" s="30">
        <v>418.5</v>
      </c>
      <c r="F296" s="30">
        <v>0</v>
      </c>
      <c r="G296" s="31">
        <f t="shared" si="4"/>
        <v>418.5</v>
      </c>
    </row>
    <row r="297" spans="1:7">
      <c r="A297" s="7" t="s">
        <v>110</v>
      </c>
      <c r="B297" s="7" t="s">
        <v>253</v>
      </c>
      <c r="C297" s="30">
        <v>0</v>
      </c>
      <c r="D297" s="30">
        <v>0</v>
      </c>
      <c r="E297" s="30">
        <v>0</v>
      </c>
      <c r="F297" s="30">
        <v>496</v>
      </c>
      <c r="G297" s="31">
        <f t="shared" si="4"/>
        <v>496</v>
      </c>
    </row>
    <row r="298" spans="1:7">
      <c r="A298" s="7" t="s">
        <v>110</v>
      </c>
      <c r="B298" s="7" t="s">
        <v>244</v>
      </c>
      <c r="C298" s="30">
        <v>0</v>
      </c>
      <c r="D298" s="30">
        <v>0</v>
      </c>
      <c r="E298" s="30">
        <v>2170</v>
      </c>
      <c r="F298" s="30">
        <v>558</v>
      </c>
      <c r="G298" s="31">
        <f t="shared" si="4"/>
        <v>2728</v>
      </c>
    </row>
    <row r="299" spans="1:7">
      <c r="A299" s="7" t="s">
        <v>110</v>
      </c>
      <c r="B299" s="7" t="s">
        <v>296</v>
      </c>
      <c r="C299" s="30">
        <v>0</v>
      </c>
      <c r="D299" s="30">
        <v>0</v>
      </c>
      <c r="E299" s="30">
        <v>0</v>
      </c>
      <c r="F299" s="30">
        <v>1116</v>
      </c>
      <c r="G299" s="31">
        <f t="shared" si="4"/>
        <v>1116</v>
      </c>
    </row>
    <row r="300" spans="1:7">
      <c r="A300" s="7" t="s">
        <v>110</v>
      </c>
      <c r="B300" s="7" t="s">
        <v>300</v>
      </c>
      <c r="C300" s="30">
        <v>0</v>
      </c>
      <c r="D300" s="30">
        <v>0</v>
      </c>
      <c r="E300" s="30">
        <v>0</v>
      </c>
      <c r="F300" s="30">
        <v>186</v>
      </c>
      <c r="G300" s="31">
        <f t="shared" si="4"/>
        <v>186</v>
      </c>
    </row>
    <row r="301" spans="1:7">
      <c r="A301" s="7" t="s">
        <v>110</v>
      </c>
      <c r="B301" s="7" t="s">
        <v>270</v>
      </c>
      <c r="C301" s="30">
        <v>0</v>
      </c>
      <c r="D301" s="30">
        <v>0</v>
      </c>
      <c r="E301" s="30">
        <v>62</v>
      </c>
      <c r="F301" s="30">
        <v>0</v>
      </c>
      <c r="G301" s="31">
        <f t="shared" si="4"/>
        <v>62</v>
      </c>
    </row>
    <row r="302" spans="1:7">
      <c r="A302" s="7" t="s">
        <v>110</v>
      </c>
      <c r="B302" s="7" t="s">
        <v>230</v>
      </c>
      <c r="C302" s="30">
        <v>0</v>
      </c>
      <c r="D302" s="30">
        <v>0</v>
      </c>
      <c r="E302" s="30">
        <v>0</v>
      </c>
      <c r="F302" s="30">
        <v>502.2</v>
      </c>
      <c r="G302" s="31">
        <f t="shared" si="4"/>
        <v>502.2</v>
      </c>
    </row>
    <row r="303" spans="1:7">
      <c r="A303" s="7" t="s">
        <v>110</v>
      </c>
      <c r="B303" s="7" t="s">
        <v>273</v>
      </c>
      <c r="C303" s="30">
        <v>868</v>
      </c>
      <c r="D303" s="30">
        <v>0</v>
      </c>
      <c r="E303" s="30">
        <v>0</v>
      </c>
      <c r="F303" s="30">
        <v>0</v>
      </c>
      <c r="G303" s="31">
        <f t="shared" si="4"/>
        <v>868</v>
      </c>
    </row>
    <row r="304" spans="1:7">
      <c r="A304" s="7" t="s">
        <v>111</v>
      </c>
      <c r="B304" s="7" t="s">
        <v>233</v>
      </c>
      <c r="C304" s="30">
        <v>0</v>
      </c>
      <c r="D304" s="30">
        <v>570</v>
      </c>
      <c r="E304" s="30">
        <v>0</v>
      </c>
      <c r="F304" s="30">
        <v>0</v>
      </c>
      <c r="G304" s="31">
        <f t="shared" si="4"/>
        <v>570</v>
      </c>
    </row>
    <row r="305" spans="1:7">
      <c r="A305" s="7" t="s">
        <v>111</v>
      </c>
      <c r="B305" s="7" t="s">
        <v>260</v>
      </c>
      <c r="C305" s="30">
        <v>0</v>
      </c>
      <c r="D305" s="30">
        <v>0</v>
      </c>
      <c r="E305" s="30">
        <v>285</v>
      </c>
      <c r="F305" s="30">
        <v>0</v>
      </c>
      <c r="G305" s="31">
        <f t="shared" si="4"/>
        <v>285</v>
      </c>
    </row>
    <row r="306" spans="1:7">
      <c r="A306" s="7" t="s">
        <v>111</v>
      </c>
      <c r="B306" s="7" t="s">
        <v>261</v>
      </c>
      <c r="C306" s="30">
        <v>0</v>
      </c>
      <c r="D306" s="30">
        <v>0</v>
      </c>
      <c r="E306" s="30">
        <v>85.5</v>
      </c>
      <c r="F306" s="30">
        <v>0</v>
      </c>
      <c r="G306" s="31">
        <f t="shared" si="4"/>
        <v>85.5</v>
      </c>
    </row>
    <row r="307" spans="1:7">
      <c r="A307" s="7" t="s">
        <v>111</v>
      </c>
      <c r="B307" s="7" t="s">
        <v>297</v>
      </c>
      <c r="C307" s="30">
        <v>0</v>
      </c>
      <c r="D307" s="30">
        <v>0</v>
      </c>
      <c r="E307" s="30">
        <v>0</v>
      </c>
      <c r="F307" s="30">
        <v>760</v>
      </c>
      <c r="G307" s="31">
        <f t="shared" si="4"/>
        <v>760</v>
      </c>
    </row>
    <row r="308" spans="1:7">
      <c r="A308" s="7" t="s">
        <v>111</v>
      </c>
      <c r="B308" s="7" t="s">
        <v>267</v>
      </c>
      <c r="C308" s="30">
        <v>0</v>
      </c>
      <c r="D308" s="30">
        <v>0</v>
      </c>
      <c r="E308" s="30">
        <v>299.25</v>
      </c>
      <c r="F308" s="30">
        <v>0</v>
      </c>
      <c r="G308" s="31">
        <f t="shared" si="4"/>
        <v>299.25</v>
      </c>
    </row>
    <row r="309" spans="1:7">
      <c r="A309" s="7" t="s">
        <v>111</v>
      </c>
      <c r="B309" s="7" t="s">
        <v>239</v>
      </c>
      <c r="C309" s="30">
        <v>0</v>
      </c>
      <c r="D309" s="30">
        <v>0</v>
      </c>
      <c r="E309" s="30">
        <v>0</v>
      </c>
      <c r="F309" s="30">
        <v>570</v>
      </c>
      <c r="G309" s="31">
        <f t="shared" si="4"/>
        <v>570</v>
      </c>
    </row>
    <row r="310" spans="1:7">
      <c r="A310" s="7" t="s">
        <v>111</v>
      </c>
      <c r="B310" s="7" t="s">
        <v>242</v>
      </c>
      <c r="C310" s="30">
        <v>68.400000000000006</v>
      </c>
      <c r="D310" s="30">
        <v>0</v>
      </c>
      <c r="E310" s="30">
        <v>0</v>
      </c>
      <c r="F310" s="30">
        <v>0</v>
      </c>
      <c r="G310" s="31">
        <f t="shared" si="4"/>
        <v>68.400000000000006</v>
      </c>
    </row>
    <row r="311" spans="1:7">
      <c r="A311" s="7" t="s">
        <v>111</v>
      </c>
      <c r="B311" s="7" t="s">
        <v>229</v>
      </c>
      <c r="C311" s="30">
        <v>0</v>
      </c>
      <c r="D311" s="30">
        <v>513</v>
      </c>
      <c r="E311" s="30">
        <v>0</v>
      </c>
      <c r="F311" s="30">
        <v>0</v>
      </c>
      <c r="G311" s="31">
        <f t="shared" si="4"/>
        <v>513</v>
      </c>
    </row>
    <row r="312" spans="1:7">
      <c r="A312" s="7" t="s">
        <v>111</v>
      </c>
      <c r="B312" s="7" t="s">
        <v>254</v>
      </c>
      <c r="C312" s="30">
        <v>0</v>
      </c>
      <c r="D312" s="30">
        <v>475</v>
      </c>
      <c r="E312" s="30">
        <v>0</v>
      </c>
      <c r="F312" s="30">
        <v>0</v>
      </c>
      <c r="G312" s="31">
        <f t="shared" si="4"/>
        <v>475</v>
      </c>
    </row>
    <row r="313" spans="1:7">
      <c r="A313" s="7" t="s">
        <v>111</v>
      </c>
      <c r="B313" s="7" t="s">
        <v>244</v>
      </c>
      <c r="C313" s="30">
        <v>0</v>
      </c>
      <c r="D313" s="30">
        <v>0</v>
      </c>
      <c r="E313" s="30">
        <v>1045</v>
      </c>
      <c r="F313" s="30">
        <v>0</v>
      </c>
      <c r="G313" s="31">
        <f t="shared" si="4"/>
        <v>1045</v>
      </c>
    </row>
    <row r="314" spans="1:7">
      <c r="A314" s="7" t="s">
        <v>111</v>
      </c>
      <c r="B314" s="7" t="s">
        <v>296</v>
      </c>
      <c r="C314" s="30">
        <v>0</v>
      </c>
      <c r="D314" s="30">
        <v>1140</v>
      </c>
      <c r="E314" s="30">
        <v>0</v>
      </c>
      <c r="F314" s="30">
        <v>0</v>
      </c>
      <c r="G314" s="31">
        <f t="shared" si="4"/>
        <v>1140</v>
      </c>
    </row>
    <row r="315" spans="1:7">
      <c r="A315" s="7" t="s">
        <v>111</v>
      </c>
      <c r="B315" s="7" t="s">
        <v>283</v>
      </c>
      <c r="C315" s="30">
        <v>0</v>
      </c>
      <c r="D315" s="30">
        <v>0</v>
      </c>
      <c r="E315" s="30">
        <v>570</v>
      </c>
      <c r="F315" s="30">
        <v>0</v>
      </c>
      <c r="G315" s="31">
        <f t="shared" si="4"/>
        <v>570</v>
      </c>
    </row>
    <row r="316" spans="1:7">
      <c r="A316" s="7" t="s">
        <v>111</v>
      </c>
      <c r="B316" s="7" t="s">
        <v>264</v>
      </c>
      <c r="C316" s="30">
        <v>0</v>
      </c>
      <c r="D316" s="30">
        <v>0</v>
      </c>
      <c r="E316" s="30">
        <v>0</v>
      </c>
      <c r="F316" s="30">
        <v>304</v>
      </c>
      <c r="G316" s="31">
        <f t="shared" si="4"/>
        <v>304</v>
      </c>
    </row>
    <row r="317" spans="1:7">
      <c r="A317" s="7" t="s">
        <v>111</v>
      </c>
      <c r="B317" s="7" t="s">
        <v>280</v>
      </c>
      <c r="C317" s="30">
        <v>0</v>
      </c>
      <c r="D317" s="30">
        <v>0</v>
      </c>
      <c r="E317" s="30">
        <v>0</v>
      </c>
      <c r="F317" s="30">
        <v>95</v>
      </c>
      <c r="G317" s="31">
        <f t="shared" si="4"/>
        <v>95</v>
      </c>
    </row>
    <row r="318" spans="1:7">
      <c r="A318" s="7" t="s">
        <v>111</v>
      </c>
      <c r="B318" s="7" t="s">
        <v>288</v>
      </c>
      <c r="C318" s="30">
        <v>0</v>
      </c>
      <c r="D318" s="30">
        <v>0</v>
      </c>
      <c r="E318" s="30">
        <v>0</v>
      </c>
      <c r="F318" s="30">
        <v>114</v>
      </c>
      <c r="G318" s="31">
        <f t="shared" si="4"/>
        <v>114</v>
      </c>
    </row>
    <row r="319" spans="1:7">
      <c r="A319" s="7" t="s">
        <v>39</v>
      </c>
      <c r="B319" s="7" t="s">
        <v>231</v>
      </c>
      <c r="C319" s="30">
        <v>0</v>
      </c>
      <c r="D319" s="30">
        <v>586.5</v>
      </c>
      <c r="E319" s="30">
        <v>0</v>
      </c>
      <c r="F319" s="30">
        <v>0</v>
      </c>
      <c r="G319" s="31">
        <f t="shared" si="4"/>
        <v>586.5</v>
      </c>
    </row>
    <row r="320" spans="1:7">
      <c r="A320" s="7" t="s">
        <v>39</v>
      </c>
      <c r="B320" s="7" t="s">
        <v>232</v>
      </c>
      <c r="C320" s="30">
        <v>0</v>
      </c>
      <c r="D320" s="30">
        <v>2760</v>
      </c>
      <c r="E320" s="30">
        <v>0</v>
      </c>
      <c r="F320" s="30">
        <v>0</v>
      </c>
      <c r="G320" s="31">
        <f t="shared" si="4"/>
        <v>2760</v>
      </c>
    </row>
    <row r="321" spans="1:7">
      <c r="A321" s="7" t="s">
        <v>39</v>
      </c>
      <c r="B321" s="7" t="s">
        <v>251</v>
      </c>
      <c r="C321" s="30">
        <v>110.4</v>
      </c>
      <c r="D321" s="30">
        <v>0</v>
      </c>
      <c r="E321" s="30">
        <v>0</v>
      </c>
      <c r="F321" s="30">
        <v>0</v>
      </c>
      <c r="G321" s="31">
        <f t="shared" si="4"/>
        <v>110.4</v>
      </c>
    </row>
    <row r="322" spans="1:7">
      <c r="A322" s="7" t="s">
        <v>39</v>
      </c>
      <c r="B322" s="7" t="s">
        <v>297</v>
      </c>
      <c r="C322" s="30">
        <v>552</v>
      </c>
      <c r="D322" s="30">
        <v>0</v>
      </c>
      <c r="E322" s="30">
        <v>0</v>
      </c>
      <c r="F322" s="30">
        <v>0</v>
      </c>
      <c r="G322" s="31">
        <f t="shared" si="4"/>
        <v>552</v>
      </c>
    </row>
    <row r="323" spans="1:7">
      <c r="A323" s="7" t="s">
        <v>39</v>
      </c>
      <c r="B323" s="7" t="s">
        <v>299</v>
      </c>
      <c r="C323" s="30">
        <v>0</v>
      </c>
      <c r="D323" s="30">
        <v>0</v>
      </c>
      <c r="E323" s="30">
        <v>0</v>
      </c>
      <c r="F323" s="30">
        <v>1035</v>
      </c>
      <c r="G323" s="31">
        <f t="shared" si="4"/>
        <v>1035</v>
      </c>
    </row>
    <row r="324" spans="1:7">
      <c r="A324" s="7" t="s">
        <v>39</v>
      </c>
      <c r="B324" s="7" t="s">
        <v>284</v>
      </c>
      <c r="C324" s="30">
        <v>0</v>
      </c>
      <c r="D324" s="30">
        <v>0</v>
      </c>
      <c r="E324" s="30">
        <v>0</v>
      </c>
      <c r="F324" s="30">
        <v>1104</v>
      </c>
      <c r="G324" s="31">
        <f t="shared" ref="G324:G387" si="5">SUM(C324:F324)</f>
        <v>1104</v>
      </c>
    </row>
    <row r="325" spans="1:7">
      <c r="A325" s="7" t="s">
        <v>39</v>
      </c>
      <c r="B325" s="7" t="s">
        <v>295</v>
      </c>
      <c r="C325" s="30">
        <v>0</v>
      </c>
      <c r="D325" s="30">
        <v>1150</v>
      </c>
      <c r="E325" s="30">
        <v>0</v>
      </c>
      <c r="F325" s="30">
        <v>0</v>
      </c>
      <c r="G325" s="31">
        <f t="shared" si="5"/>
        <v>1150</v>
      </c>
    </row>
    <row r="326" spans="1:7">
      <c r="A326" s="7" t="s">
        <v>39</v>
      </c>
      <c r="B326" s="7" t="s">
        <v>229</v>
      </c>
      <c r="C326" s="30">
        <v>0</v>
      </c>
      <c r="D326" s="30">
        <v>0</v>
      </c>
      <c r="E326" s="30">
        <v>0</v>
      </c>
      <c r="F326" s="30">
        <v>1840</v>
      </c>
      <c r="G326" s="31">
        <f t="shared" si="5"/>
        <v>1840</v>
      </c>
    </row>
    <row r="327" spans="1:7">
      <c r="A327" s="7" t="s">
        <v>39</v>
      </c>
      <c r="B327" s="7" t="s">
        <v>293</v>
      </c>
      <c r="C327" s="30">
        <v>736</v>
      </c>
      <c r="D327" s="30">
        <v>0</v>
      </c>
      <c r="E327" s="30">
        <v>0</v>
      </c>
      <c r="F327" s="30">
        <v>0</v>
      </c>
      <c r="G327" s="31">
        <f t="shared" si="5"/>
        <v>736</v>
      </c>
    </row>
    <row r="328" spans="1:7">
      <c r="A328" s="7" t="s">
        <v>39</v>
      </c>
      <c r="B328" s="7" t="s">
        <v>265</v>
      </c>
      <c r="C328" s="30">
        <v>0</v>
      </c>
      <c r="D328" s="30">
        <v>0</v>
      </c>
      <c r="E328" s="30">
        <v>920</v>
      </c>
      <c r="F328" s="30">
        <v>0</v>
      </c>
      <c r="G328" s="31">
        <f t="shared" si="5"/>
        <v>920</v>
      </c>
    </row>
    <row r="329" spans="1:7">
      <c r="A329" s="7" t="s">
        <v>39</v>
      </c>
      <c r="B329" s="7" t="s">
        <v>298</v>
      </c>
      <c r="C329" s="30">
        <v>0</v>
      </c>
      <c r="D329" s="30">
        <v>0</v>
      </c>
      <c r="E329" s="30">
        <v>276</v>
      </c>
      <c r="F329" s="30">
        <v>0</v>
      </c>
      <c r="G329" s="31">
        <f t="shared" si="5"/>
        <v>276</v>
      </c>
    </row>
    <row r="330" spans="1:7">
      <c r="A330" s="7" t="s">
        <v>112</v>
      </c>
      <c r="B330" s="7" t="s">
        <v>247</v>
      </c>
      <c r="C330" s="30">
        <v>0</v>
      </c>
      <c r="D330" s="30">
        <v>0</v>
      </c>
      <c r="E330" s="30">
        <v>0</v>
      </c>
      <c r="F330" s="30">
        <v>135.1</v>
      </c>
      <c r="G330" s="31">
        <f t="shared" si="5"/>
        <v>135.1</v>
      </c>
    </row>
    <row r="331" spans="1:7">
      <c r="A331" s="7" t="s">
        <v>112</v>
      </c>
      <c r="B331" s="7" t="s">
        <v>232</v>
      </c>
      <c r="C331" s="30">
        <v>231</v>
      </c>
      <c r="D331" s="30">
        <v>0</v>
      </c>
      <c r="E331" s="30">
        <v>0</v>
      </c>
      <c r="F331" s="30">
        <v>96.5</v>
      </c>
      <c r="G331" s="31">
        <f t="shared" si="5"/>
        <v>327.5</v>
      </c>
    </row>
    <row r="332" spans="1:7">
      <c r="A332" s="7" t="s">
        <v>112</v>
      </c>
      <c r="B332" s="7" t="s">
        <v>258</v>
      </c>
      <c r="C332" s="30">
        <v>0</v>
      </c>
      <c r="D332" s="30">
        <v>110.01</v>
      </c>
      <c r="E332" s="30">
        <v>0</v>
      </c>
      <c r="F332" s="30">
        <v>0</v>
      </c>
      <c r="G332" s="31">
        <f t="shared" si="5"/>
        <v>110.01</v>
      </c>
    </row>
    <row r="333" spans="1:7">
      <c r="A333" s="7" t="s">
        <v>112</v>
      </c>
      <c r="B333" s="7" t="s">
        <v>226</v>
      </c>
      <c r="C333" s="30">
        <v>154</v>
      </c>
      <c r="D333" s="30">
        <v>0</v>
      </c>
      <c r="E333" s="30">
        <v>0</v>
      </c>
      <c r="F333" s="30">
        <v>0</v>
      </c>
      <c r="G333" s="31">
        <f t="shared" si="5"/>
        <v>154</v>
      </c>
    </row>
    <row r="334" spans="1:7">
      <c r="A334" s="7" t="s">
        <v>112</v>
      </c>
      <c r="B334" s="7" t="s">
        <v>294</v>
      </c>
      <c r="C334" s="30">
        <v>0</v>
      </c>
      <c r="D334" s="30">
        <v>96.5</v>
      </c>
      <c r="E334" s="30">
        <v>0</v>
      </c>
      <c r="F334" s="30">
        <v>0</v>
      </c>
      <c r="G334" s="31">
        <f t="shared" si="5"/>
        <v>96.5</v>
      </c>
    </row>
    <row r="335" spans="1:7">
      <c r="A335" s="7" t="s">
        <v>112</v>
      </c>
      <c r="B335" s="7" t="s">
        <v>249</v>
      </c>
      <c r="C335" s="30">
        <v>0</v>
      </c>
      <c r="D335" s="30">
        <v>0</v>
      </c>
      <c r="E335" s="30">
        <v>0</v>
      </c>
      <c r="F335" s="30">
        <v>115.8</v>
      </c>
      <c r="G335" s="31">
        <f t="shared" si="5"/>
        <v>115.8</v>
      </c>
    </row>
    <row r="336" spans="1:7">
      <c r="A336" s="7" t="s">
        <v>112</v>
      </c>
      <c r="B336" s="7" t="s">
        <v>250</v>
      </c>
      <c r="C336" s="30">
        <v>0</v>
      </c>
      <c r="D336" s="30">
        <v>0</v>
      </c>
      <c r="E336" s="30">
        <v>0</v>
      </c>
      <c r="F336" s="30">
        <v>183.35</v>
      </c>
      <c r="G336" s="31">
        <f t="shared" si="5"/>
        <v>183.35</v>
      </c>
    </row>
    <row r="337" spans="1:7">
      <c r="A337" s="7" t="s">
        <v>112</v>
      </c>
      <c r="B337" s="7" t="s">
        <v>252</v>
      </c>
      <c r="C337" s="30">
        <v>0</v>
      </c>
      <c r="D337" s="30">
        <v>0</v>
      </c>
      <c r="E337" s="30">
        <v>38.6</v>
      </c>
      <c r="F337" s="30">
        <v>0</v>
      </c>
      <c r="G337" s="31">
        <f t="shared" si="5"/>
        <v>38.6</v>
      </c>
    </row>
    <row r="338" spans="1:7">
      <c r="A338" s="7" t="s">
        <v>112</v>
      </c>
      <c r="B338" s="7" t="s">
        <v>261</v>
      </c>
      <c r="C338" s="30">
        <v>0</v>
      </c>
      <c r="D338" s="30">
        <v>694.8</v>
      </c>
      <c r="E338" s="30">
        <v>0</v>
      </c>
      <c r="F338" s="30">
        <v>0</v>
      </c>
      <c r="G338" s="31">
        <f t="shared" si="5"/>
        <v>694.8</v>
      </c>
    </row>
    <row r="339" spans="1:7">
      <c r="A339" s="7" t="s">
        <v>112</v>
      </c>
      <c r="B339" s="7" t="s">
        <v>285</v>
      </c>
      <c r="C339" s="30">
        <v>0</v>
      </c>
      <c r="D339" s="30">
        <v>154</v>
      </c>
      <c r="E339" s="30">
        <v>0</v>
      </c>
      <c r="F339" s="30">
        <v>0</v>
      </c>
      <c r="G339" s="31">
        <f t="shared" si="5"/>
        <v>154</v>
      </c>
    </row>
    <row r="340" spans="1:7">
      <c r="A340" s="7" t="s">
        <v>112</v>
      </c>
      <c r="B340" s="7" t="s">
        <v>240</v>
      </c>
      <c r="C340" s="30">
        <v>0</v>
      </c>
      <c r="D340" s="30">
        <v>82.51</v>
      </c>
      <c r="E340" s="30">
        <v>0</v>
      </c>
      <c r="F340" s="30">
        <v>0</v>
      </c>
      <c r="G340" s="31">
        <f t="shared" si="5"/>
        <v>82.51</v>
      </c>
    </row>
    <row r="341" spans="1:7">
      <c r="A341" s="7" t="s">
        <v>112</v>
      </c>
      <c r="B341" s="7" t="s">
        <v>295</v>
      </c>
      <c r="C341" s="30">
        <v>0</v>
      </c>
      <c r="D341" s="30">
        <v>0</v>
      </c>
      <c r="E341" s="30">
        <v>0</v>
      </c>
      <c r="F341" s="30">
        <v>337.75</v>
      </c>
      <c r="G341" s="31">
        <f t="shared" si="5"/>
        <v>337.75</v>
      </c>
    </row>
    <row r="342" spans="1:7">
      <c r="A342" s="7" t="s">
        <v>112</v>
      </c>
      <c r="B342" s="7" t="s">
        <v>286</v>
      </c>
      <c r="C342" s="30">
        <v>0</v>
      </c>
      <c r="D342" s="30">
        <v>0</v>
      </c>
      <c r="E342" s="30">
        <v>154.4</v>
      </c>
      <c r="F342" s="30">
        <v>0</v>
      </c>
      <c r="G342" s="31">
        <f t="shared" si="5"/>
        <v>154.4</v>
      </c>
    </row>
    <row r="343" spans="1:7">
      <c r="A343" s="7" t="s">
        <v>112</v>
      </c>
      <c r="B343" s="7" t="s">
        <v>244</v>
      </c>
      <c r="C343" s="30">
        <v>0</v>
      </c>
      <c r="D343" s="30">
        <v>0</v>
      </c>
      <c r="E343" s="30">
        <v>1389.6</v>
      </c>
      <c r="F343" s="30">
        <v>405.3</v>
      </c>
      <c r="G343" s="31">
        <f t="shared" si="5"/>
        <v>1794.8999999999999</v>
      </c>
    </row>
    <row r="344" spans="1:7">
      <c r="A344" s="7" t="s">
        <v>112</v>
      </c>
      <c r="B344" s="7" t="s">
        <v>296</v>
      </c>
      <c r="C344" s="30">
        <v>0</v>
      </c>
      <c r="D344" s="30">
        <v>52.11</v>
      </c>
      <c r="E344" s="30">
        <v>0</v>
      </c>
      <c r="F344" s="30">
        <v>0</v>
      </c>
      <c r="G344" s="31">
        <f t="shared" si="5"/>
        <v>52.11</v>
      </c>
    </row>
    <row r="345" spans="1:7">
      <c r="A345" s="7" t="s">
        <v>112</v>
      </c>
      <c r="B345" s="7" t="s">
        <v>287</v>
      </c>
      <c r="C345" s="30">
        <v>0</v>
      </c>
      <c r="D345" s="30">
        <v>135.1</v>
      </c>
      <c r="E345" s="30">
        <v>0</v>
      </c>
      <c r="F345" s="30">
        <v>0</v>
      </c>
      <c r="G345" s="31">
        <f t="shared" si="5"/>
        <v>135.1</v>
      </c>
    </row>
    <row r="346" spans="1:7">
      <c r="A346" s="7" t="s">
        <v>112</v>
      </c>
      <c r="B346" s="7" t="s">
        <v>230</v>
      </c>
      <c r="C346" s="30">
        <v>0</v>
      </c>
      <c r="D346" s="30">
        <v>0</v>
      </c>
      <c r="E346" s="30">
        <v>0</v>
      </c>
      <c r="F346" s="30">
        <v>275.02</v>
      </c>
      <c r="G346" s="31">
        <f t="shared" si="5"/>
        <v>275.02</v>
      </c>
    </row>
    <row r="347" spans="1:7">
      <c r="A347" s="7" t="s">
        <v>112</v>
      </c>
      <c r="B347" s="7" t="s">
        <v>288</v>
      </c>
      <c r="C347" s="30">
        <v>0</v>
      </c>
      <c r="D347" s="30">
        <v>0</v>
      </c>
      <c r="E347" s="30">
        <v>0</v>
      </c>
      <c r="F347" s="30">
        <v>115.8</v>
      </c>
      <c r="G347" s="31">
        <f t="shared" si="5"/>
        <v>115.8</v>
      </c>
    </row>
    <row r="348" spans="1:7">
      <c r="A348" s="7" t="s">
        <v>113</v>
      </c>
      <c r="B348" s="7" t="s">
        <v>234</v>
      </c>
      <c r="C348" s="30">
        <v>0</v>
      </c>
      <c r="D348" s="30">
        <v>48</v>
      </c>
      <c r="E348" s="30">
        <v>0</v>
      </c>
      <c r="F348" s="30">
        <v>0</v>
      </c>
      <c r="G348" s="31">
        <f t="shared" si="5"/>
        <v>48</v>
      </c>
    </row>
    <row r="349" spans="1:7">
      <c r="A349" s="7" t="s">
        <v>113</v>
      </c>
      <c r="B349" s="7" t="s">
        <v>248</v>
      </c>
      <c r="C349" s="30">
        <v>0</v>
      </c>
      <c r="D349" s="30">
        <v>0</v>
      </c>
      <c r="E349" s="30">
        <v>0</v>
      </c>
      <c r="F349" s="30">
        <v>36</v>
      </c>
      <c r="G349" s="31">
        <f t="shared" si="5"/>
        <v>36</v>
      </c>
    </row>
    <row r="350" spans="1:7">
      <c r="A350" s="7" t="s">
        <v>113</v>
      </c>
      <c r="B350" s="7" t="s">
        <v>271</v>
      </c>
      <c r="C350" s="30">
        <v>4.8</v>
      </c>
      <c r="D350" s="30">
        <v>0</v>
      </c>
      <c r="E350" s="30">
        <v>0</v>
      </c>
      <c r="F350" s="30">
        <v>0</v>
      </c>
      <c r="G350" s="31">
        <f t="shared" si="5"/>
        <v>4.8</v>
      </c>
    </row>
    <row r="351" spans="1:7">
      <c r="A351" s="7" t="s">
        <v>113</v>
      </c>
      <c r="B351" s="7" t="s">
        <v>227</v>
      </c>
      <c r="C351" s="30">
        <v>0</v>
      </c>
      <c r="D351" s="30">
        <v>0</v>
      </c>
      <c r="E351" s="30">
        <v>66.3</v>
      </c>
      <c r="F351" s="30">
        <v>0</v>
      </c>
      <c r="G351" s="31">
        <f t="shared" si="5"/>
        <v>66.3</v>
      </c>
    </row>
    <row r="352" spans="1:7">
      <c r="A352" s="7" t="s">
        <v>113</v>
      </c>
      <c r="B352" s="7" t="s">
        <v>236</v>
      </c>
      <c r="C352" s="30">
        <v>0</v>
      </c>
      <c r="D352" s="30">
        <v>0</v>
      </c>
      <c r="E352" s="30">
        <v>403.2</v>
      </c>
      <c r="F352" s="30">
        <v>0</v>
      </c>
      <c r="G352" s="31">
        <f t="shared" si="5"/>
        <v>403.2</v>
      </c>
    </row>
    <row r="353" spans="1:7">
      <c r="A353" s="7" t="s">
        <v>113</v>
      </c>
      <c r="B353" s="7" t="s">
        <v>297</v>
      </c>
      <c r="C353" s="30">
        <v>0</v>
      </c>
      <c r="D353" s="30">
        <v>0</v>
      </c>
      <c r="E353" s="30">
        <v>0</v>
      </c>
      <c r="F353" s="30">
        <v>102</v>
      </c>
      <c r="G353" s="31">
        <f t="shared" si="5"/>
        <v>102</v>
      </c>
    </row>
    <row r="354" spans="1:7">
      <c r="A354" s="7" t="s">
        <v>113</v>
      </c>
      <c r="B354" s="7" t="s">
        <v>240</v>
      </c>
      <c r="C354" s="30">
        <v>0</v>
      </c>
      <c r="D354" s="30">
        <v>60</v>
      </c>
      <c r="E354" s="30">
        <v>0</v>
      </c>
      <c r="F354" s="30">
        <v>0</v>
      </c>
      <c r="G354" s="31">
        <f t="shared" si="5"/>
        <v>60</v>
      </c>
    </row>
    <row r="355" spans="1:7">
      <c r="A355" s="7" t="s">
        <v>113</v>
      </c>
      <c r="B355" s="7" t="s">
        <v>288</v>
      </c>
      <c r="C355" s="30">
        <v>0</v>
      </c>
      <c r="D355" s="30">
        <v>0</v>
      </c>
      <c r="E355" s="30">
        <v>0</v>
      </c>
      <c r="F355" s="30">
        <v>24</v>
      </c>
      <c r="G355" s="31">
        <f t="shared" si="5"/>
        <v>24</v>
      </c>
    </row>
    <row r="356" spans="1:7">
      <c r="A356" s="7" t="s">
        <v>113</v>
      </c>
      <c r="B356" s="7" t="s">
        <v>256</v>
      </c>
      <c r="C356" s="30">
        <v>0</v>
      </c>
      <c r="D356" s="30">
        <v>60</v>
      </c>
      <c r="E356" s="30">
        <v>0</v>
      </c>
      <c r="F356" s="30">
        <v>0</v>
      </c>
      <c r="G356" s="31">
        <f t="shared" si="5"/>
        <v>60</v>
      </c>
    </row>
    <row r="357" spans="1:7">
      <c r="A357" s="7" t="s">
        <v>113</v>
      </c>
      <c r="B357" s="7" t="s">
        <v>265</v>
      </c>
      <c r="C357" s="30">
        <v>8.64</v>
      </c>
      <c r="D357" s="30">
        <v>0</v>
      </c>
      <c r="E357" s="30">
        <v>0</v>
      </c>
      <c r="F357" s="30">
        <v>0</v>
      </c>
      <c r="G357" s="31">
        <f t="shared" si="5"/>
        <v>8.64</v>
      </c>
    </row>
    <row r="358" spans="1:7">
      <c r="A358" s="7" t="s">
        <v>40</v>
      </c>
      <c r="B358" s="7" t="s">
        <v>225</v>
      </c>
      <c r="C358" s="30">
        <v>0</v>
      </c>
      <c r="D358" s="30">
        <v>0</v>
      </c>
      <c r="E358" s="30">
        <v>0</v>
      </c>
      <c r="F358" s="30">
        <v>270</v>
      </c>
      <c r="G358" s="31">
        <f t="shared" si="5"/>
        <v>270</v>
      </c>
    </row>
    <row r="359" spans="1:7">
      <c r="A359" s="7" t="s">
        <v>40</v>
      </c>
      <c r="B359" s="7" t="s">
        <v>276</v>
      </c>
      <c r="C359" s="30">
        <v>0</v>
      </c>
      <c r="D359" s="30">
        <v>252</v>
      </c>
      <c r="E359" s="30">
        <v>0</v>
      </c>
      <c r="F359" s="30">
        <v>0</v>
      </c>
      <c r="G359" s="31">
        <f t="shared" si="5"/>
        <v>252</v>
      </c>
    </row>
    <row r="360" spans="1:7">
      <c r="A360" s="7" t="s">
        <v>40</v>
      </c>
      <c r="B360" s="7" t="s">
        <v>258</v>
      </c>
      <c r="C360" s="30">
        <v>0</v>
      </c>
      <c r="D360" s="30">
        <v>180</v>
      </c>
      <c r="E360" s="30">
        <v>0</v>
      </c>
      <c r="F360" s="30">
        <v>0</v>
      </c>
      <c r="G360" s="31">
        <f t="shared" si="5"/>
        <v>180</v>
      </c>
    </row>
    <row r="361" spans="1:7">
      <c r="A361" s="7" t="s">
        <v>40</v>
      </c>
      <c r="B361" s="7" t="s">
        <v>233</v>
      </c>
      <c r="C361" s="30">
        <v>0</v>
      </c>
      <c r="D361" s="30">
        <v>0</v>
      </c>
      <c r="E361" s="30">
        <v>0</v>
      </c>
      <c r="F361" s="30">
        <v>360</v>
      </c>
      <c r="G361" s="31">
        <f t="shared" si="5"/>
        <v>360</v>
      </c>
    </row>
    <row r="362" spans="1:7">
      <c r="A362" s="7" t="s">
        <v>40</v>
      </c>
      <c r="B362" s="7" t="s">
        <v>272</v>
      </c>
      <c r="C362" s="30">
        <v>220.32</v>
      </c>
      <c r="D362" s="30">
        <v>0</v>
      </c>
      <c r="E362" s="30">
        <v>0</v>
      </c>
      <c r="F362" s="30">
        <v>0</v>
      </c>
      <c r="G362" s="31">
        <f t="shared" si="5"/>
        <v>220.32</v>
      </c>
    </row>
    <row r="363" spans="1:7">
      <c r="A363" s="7" t="s">
        <v>40</v>
      </c>
      <c r="B363" s="7" t="s">
        <v>251</v>
      </c>
      <c r="C363" s="30">
        <v>0</v>
      </c>
      <c r="D363" s="30">
        <v>0</v>
      </c>
      <c r="E363" s="30">
        <v>162</v>
      </c>
      <c r="F363" s="30">
        <v>0</v>
      </c>
      <c r="G363" s="31">
        <f t="shared" si="5"/>
        <v>162</v>
      </c>
    </row>
    <row r="364" spans="1:7">
      <c r="A364" s="7" t="s">
        <v>40</v>
      </c>
      <c r="B364" s="7" t="s">
        <v>252</v>
      </c>
      <c r="C364" s="30">
        <v>0</v>
      </c>
      <c r="D364" s="30">
        <v>0</v>
      </c>
      <c r="E364" s="30">
        <v>0</v>
      </c>
      <c r="F364" s="30">
        <v>360</v>
      </c>
      <c r="G364" s="31">
        <f t="shared" si="5"/>
        <v>360</v>
      </c>
    </row>
    <row r="365" spans="1:7">
      <c r="A365" s="7" t="s">
        <v>40</v>
      </c>
      <c r="B365" s="7" t="s">
        <v>261</v>
      </c>
      <c r="C365" s="30">
        <v>0</v>
      </c>
      <c r="D365" s="30">
        <v>0</v>
      </c>
      <c r="E365" s="30">
        <v>0</v>
      </c>
      <c r="F365" s="30">
        <v>535.5</v>
      </c>
      <c r="G365" s="31">
        <f t="shared" si="5"/>
        <v>535.5</v>
      </c>
    </row>
    <row r="366" spans="1:7">
      <c r="A366" s="7" t="s">
        <v>40</v>
      </c>
      <c r="B366" s="7" t="s">
        <v>290</v>
      </c>
      <c r="C366" s="30">
        <v>0</v>
      </c>
      <c r="D366" s="30">
        <v>0</v>
      </c>
      <c r="E366" s="30">
        <v>0</v>
      </c>
      <c r="F366" s="30">
        <v>180</v>
      </c>
      <c r="G366" s="31">
        <f t="shared" si="5"/>
        <v>180</v>
      </c>
    </row>
    <row r="367" spans="1:7">
      <c r="A367" s="7" t="s">
        <v>40</v>
      </c>
      <c r="B367" s="7" t="s">
        <v>297</v>
      </c>
      <c r="C367" s="30">
        <v>0</v>
      </c>
      <c r="D367" s="30">
        <v>0</v>
      </c>
      <c r="E367" s="30">
        <v>630</v>
      </c>
      <c r="F367" s="30">
        <v>0</v>
      </c>
      <c r="G367" s="31">
        <f t="shared" si="5"/>
        <v>630</v>
      </c>
    </row>
    <row r="368" spans="1:7">
      <c r="A368" s="7" t="s">
        <v>40</v>
      </c>
      <c r="B368" s="7" t="s">
        <v>267</v>
      </c>
      <c r="C368" s="30">
        <v>417.6</v>
      </c>
      <c r="D368" s="30">
        <v>0</v>
      </c>
      <c r="E368" s="30">
        <v>0</v>
      </c>
      <c r="F368" s="30">
        <v>0</v>
      </c>
      <c r="G368" s="31">
        <f t="shared" si="5"/>
        <v>417.6</v>
      </c>
    </row>
    <row r="369" spans="1:7">
      <c r="A369" s="7" t="s">
        <v>40</v>
      </c>
      <c r="B369" s="7" t="s">
        <v>238</v>
      </c>
      <c r="C369" s="30">
        <v>0</v>
      </c>
      <c r="D369" s="30">
        <v>0</v>
      </c>
      <c r="E369" s="30">
        <v>57.6</v>
      </c>
      <c r="F369" s="30">
        <v>0</v>
      </c>
      <c r="G369" s="31">
        <f t="shared" si="5"/>
        <v>57.6</v>
      </c>
    </row>
    <row r="370" spans="1:7">
      <c r="A370" s="7" t="s">
        <v>40</v>
      </c>
      <c r="B370" s="7" t="s">
        <v>302</v>
      </c>
      <c r="C370" s="30">
        <v>0</v>
      </c>
      <c r="D370" s="30">
        <v>0</v>
      </c>
      <c r="E370" s="30">
        <v>180</v>
      </c>
      <c r="F370" s="30">
        <v>0</v>
      </c>
      <c r="G370" s="31">
        <f t="shared" si="5"/>
        <v>180</v>
      </c>
    </row>
    <row r="371" spans="1:7">
      <c r="A371" s="7" t="s">
        <v>40</v>
      </c>
      <c r="B371" s="7" t="s">
        <v>303</v>
      </c>
      <c r="C371" s="30">
        <v>0</v>
      </c>
      <c r="D371" s="30">
        <v>180</v>
      </c>
      <c r="E371" s="30">
        <v>0</v>
      </c>
      <c r="F371" s="30">
        <v>0</v>
      </c>
      <c r="G371" s="31">
        <f t="shared" si="5"/>
        <v>180</v>
      </c>
    </row>
    <row r="372" spans="1:7">
      <c r="A372" s="7" t="s">
        <v>40</v>
      </c>
      <c r="B372" s="7" t="s">
        <v>295</v>
      </c>
      <c r="C372" s="30">
        <v>0</v>
      </c>
      <c r="D372" s="30">
        <v>900</v>
      </c>
      <c r="E372" s="30">
        <v>0</v>
      </c>
      <c r="F372" s="30">
        <v>0</v>
      </c>
      <c r="G372" s="31">
        <f t="shared" si="5"/>
        <v>900</v>
      </c>
    </row>
    <row r="373" spans="1:7">
      <c r="A373" s="7" t="s">
        <v>40</v>
      </c>
      <c r="B373" s="7" t="s">
        <v>282</v>
      </c>
      <c r="C373" s="30">
        <v>0</v>
      </c>
      <c r="D373" s="30">
        <v>540</v>
      </c>
      <c r="E373" s="30">
        <v>0</v>
      </c>
      <c r="F373" s="30">
        <v>0</v>
      </c>
      <c r="G373" s="31">
        <f t="shared" si="5"/>
        <v>540</v>
      </c>
    </row>
    <row r="374" spans="1:7">
      <c r="A374" s="7" t="s">
        <v>40</v>
      </c>
      <c r="B374" s="7" t="s">
        <v>244</v>
      </c>
      <c r="C374" s="30">
        <v>0</v>
      </c>
      <c r="D374" s="30">
        <v>0</v>
      </c>
      <c r="E374" s="30">
        <v>1440</v>
      </c>
      <c r="F374" s="30">
        <v>0</v>
      </c>
      <c r="G374" s="31">
        <f t="shared" si="5"/>
        <v>1440</v>
      </c>
    </row>
    <row r="375" spans="1:7">
      <c r="A375" s="7" t="s">
        <v>40</v>
      </c>
      <c r="B375" s="7" t="s">
        <v>293</v>
      </c>
      <c r="C375" s="30">
        <v>514.08000000000004</v>
      </c>
      <c r="D375" s="30">
        <v>0</v>
      </c>
      <c r="E375" s="30">
        <v>0</v>
      </c>
      <c r="F375" s="30">
        <v>0</v>
      </c>
      <c r="G375" s="31">
        <f t="shared" si="5"/>
        <v>514.08000000000004</v>
      </c>
    </row>
    <row r="376" spans="1:7">
      <c r="A376" s="7" t="s">
        <v>41</v>
      </c>
      <c r="B376" s="7" t="s">
        <v>250</v>
      </c>
      <c r="C376" s="30">
        <v>0</v>
      </c>
      <c r="D376" s="30">
        <v>0</v>
      </c>
      <c r="E376" s="30">
        <v>350</v>
      </c>
      <c r="F376" s="30">
        <v>0</v>
      </c>
      <c r="G376" s="31">
        <f t="shared" si="5"/>
        <v>350</v>
      </c>
    </row>
    <row r="377" spans="1:7">
      <c r="A377" s="7" t="s">
        <v>41</v>
      </c>
      <c r="B377" s="7" t="s">
        <v>302</v>
      </c>
      <c r="C377" s="30">
        <v>0</v>
      </c>
      <c r="D377" s="30">
        <v>98</v>
      </c>
      <c r="E377" s="30">
        <v>0</v>
      </c>
      <c r="F377" s="30">
        <v>0</v>
      </c>
      <c r="G377" s="31">
        <f t="shared" si="5"/>
        <v>98</v>
      </c>
    </row>
    <row r="378" spans="1:7">
      <c r="A378" s="7" t="s">
        <v>41</v>
      </c>
      <c r="B378" s="7" t="s">
        <v>241</v>
      </c>
      <c r="C378" s="30">
        <v>0</v>
      </c>
      <c r="D378" s="30">
        <v>420</v>
      </c>
      <c r="E378" s="30">
        <v>0</v>
      </c>
      <c r="F378" s="30">
        <v>0</v>
      </c>
      <c r="G378" s="31">
        <f t="shared" si="5"/>
        <v>420</v>
      </c>
    </row>
    <row r="379" spans="1:7">
      <c r="A379" s="7" t="s">
        <v>41</v>
      </c>
      <c r="B379" s="7" t="s">
        <v>300</v>
      </c>
      <c r="C379" s="30">
        <v>0</v>
      </c>
      <c r="D379" s="30">
        <v>0</v>
      </c>
      <c r="E379" s="30">
        <v>0</v>
      </c>
      <c r="F379" s="30">
        <v>42</v>
      </c>
      <c r="G379" s="31">
        <f t="shared" si="5"/>
        <v>42</v>
      </c>
    </row>
    <row r="380" spans="1:7">
      <c r="A380" s="7" t="s">
        <v>100</v>
      </c>
      <c r="B380" s="7" t="s">
        <v>235</v>
      </c>
      <c r="C380" s="30">
        <v>0</v>
      </c>
      <c r="D380" s="30">
        <v>0</v>
      </c>
      <c r="E380" s="30">
        <v>0</v>
      </c>
      <c r="F380" s="30">
        <v>50</v>
      </c>
      <c r="G380" s="31">
        <f t="shared" si="5"/>
        <v>50</v>
      </c>
    </row>
    <row r="381" spans="1:7">
      <c r="A381" s="7" t="s">
        <v>100</v>
      </c>
      <c r="B381" s="7" t="s">
        <v>236</v>
      </c>
      <c r="C381" s="30">
        <v>128</v>
      </c>
      <c r="D381" s="30">
        <v>0</v>
      </c>
      <c r="E381" s="30">
        <v>0</v>
      </c>
      <c r="F381" s="30">
        <v>0</v>
      </c>
      <c r="G381" s="31">
        <f t="shared" si="5"/>
        <v>128</v>
      </c>
    </row>
    <row r="382" spans="1:7">
      <c r="A382" s="7" t="s">
        <v>100</v>
      </c>
      <c r="B382" s="7" t="s">
        <v>253</v>
      </c>
      <c r="C382" s="30">
        <v>240</v>
      </c>
      <c r="D382" s="30">
        <v>0</v>
      </c>
      <c r="E382" s="30">
        <v>0</v>
      </c>
      <c r="F382" s="30">
        <v>0</v>
      </c>
      <c r="G382" s="31">
        <f t="shared" si="5"/>
        <v>240</v>
      </c>
    </row>
    <row r="383" spans="1:7">
      <c r="A383" s="7" t="s">
        <v>100</v>
      </c>
      <c r="B383" s="7" t="s">
        <v>229</v>
      </c>
      <c r="C383" s="30">
        <v>120</v>
      </c>
      <c r="D383" s="30">
        <v>0</v>
      </c>
      <c r="E383" s="30">
        <v>0</v>
      </c>
      <c r="F383" s="30">
        <v>0</v>
      </c>
      <c r="G383" s="31">
        <f t="shared" si="5"/>
        <v>120</v>
      </c>
    </row>
    <row r="384" spans="1:7">
      <c r="A384" s="7" t="s">
        <v>100</v>
      </c>
      <c r="B384" s="7" t="s">
        <v>273</v>
      </c>
      <c r="C384" s="30">
        <v>0</v>
      </c>
      <c r="D384" s="30">
        <v>0</v>
      </c>
      <c r="E384" s="30">
        <v>0</v>
      </c>
      <c r="F384" s="30">
        <v>112.5</v>
      </c>
      <c r="G384" s="31">
        <f t="shared" si="5"/>
        <v>112.5</v>
      </c>
    </row>
    <row r="385" spans="1:7">
      <c r="A385" s="7" t="s">
        <v>100</v>
      </c>
      <c r="B385" s="7" t="s">
        <v>256</v>
      </c>
      <c r="C385" s="30">
        <v>0</v>
      </c>
      <c r="D385" s="30">
        <v>0</v>
      </c>
      <c r="E385" s="30">
        <v>0</v>
      </c>
      <c r="F385" s="30">
        <v>350</v>
      </c>
      <c r="G385" s="31">
        <f t="shared" si="5"/>
        <v>350</v>
      </c>
    </row>
    <row r="386" spans="1:7">
      <c r="A386" s="7" t="s">
        <v>53</v>
      </c>
      <c r="B386" s="7" t="s">
        <v>233</v>
      </c>
      <c r="C386" s="30">
        <v>0</v>
      </c>
      <c r="D386" s="30">
        <v>0</v>
      </c>
      <c r="E386" s="30">
        <v>0</v>
      </c>
      <c r="F386" s="30">
        <v>199.97</v>
      </c>
      <c r="G386" s="31">
        <f t="shared" si="5"/>
        <v>199.97</v>
      </c>
    </row>
    <row r="387" spans="1:7">
      <c r="A387" s="7" t="s">
        <v>53</v>
      </c>
      <c r="B387" s="7" t="s">
        <v>227</v>
      </c>
      <c r="C387" s="30">
        <v>0</v>
      </c>
      <c r="D387" s="30">
        <v>820.95</v>
      </c>
      <c r="E387" s="30">
        <v>0</v>
      </c>
      <c r="F387" s="30">
        <v>1299.8399999999999</v>
      </c>
      <c r="G387" s="31">
        <f t="shared" si="5"/>
        <v>2120.79</v>
      </c>
    </row>
    <row r="388" spans="1:7">
      <c r="A388" s="7" t="s">
        <v>53</v>
      </c>
      <c r="B388" s="7" t="s">
        <v>304</v>
      </c>
      <c r="C388" s="30">
        <v>0</v>
      </c>
      <c r="D388" s="30">
        <v>0</v>
      </c>
      <c r="E388" s="30">
        <v>252.6</v>
      </c>
      <c r="F388" s="30">
        <v>0</v>
      </c>
      <c r="G388" s="31">
        <f t="shared" ref="G388:G451" si="6">SUM(C388:F388)</f>
        <v>252.6</v>
      </c>
    </row>
    <row r="389" spans="1:7">
      <c r="A389" s="7" t="s">
        <v>53</v>
      </c>
      <c r="B389" s="7" t="s">
        <v>251</v>
      </c>
      <c r="C389" s="30">
        <v>0</v>
      </c>
      <c r="D389" s="30">
        <v>0</v>
      </c>
      <c r="E389" s="30">
        <v>268.39</v>
      </c>
      <c r="F389" s="30">
        <v>0</v>
      </c>
      <c r="G389" s="31">
        <f t="shared" si="6"/>
        <v>268.39</v>
      </c>
    </row>
    <row r="390" spans="1:7">
      <c r="A390" s="7" t="s">
        <v>53</v>
      </c>
      <c r="B390" s="7" t="s">
        <v>260</v>
      </c>
      <c r="C390" s="30">
        <v>0</v>
      </c>
      <c r="D390" s="30">
        <v>682.02</v>
      </c>
      <c r="E390" s="30">
        <v>0</v>
      </c>
      <c r="F390" s="30">
        <v>0</v>
      </c>
      <c r="G390" s="31">
        <f t="shared" si="6"/>
        <v>682.02</v>
      </c>
    </row>
    <row r="391" spans="1:7">
      <c r="A391" s="7" t="s">
        <v>53</v>
      </c>
      <c r="B391" s="7" t="s">
        <v>261</v>
      </c>
      <c r="C391" s="30">
        <v>0</v>
      </c>
      <c r="D391" s="30">
        <v>421</v>
      </c>
      <c r="E391" s="30">
        <v>0</v>
      </c>
      <c r="F391" s="30">
        <v>842</v>
      </c>
      <c r="G391" s="31">
        <f t="shared" si="6"/>
        <v>1263</v>
      </c>
    </row>
    <row r="392" spans="1:7">
      <c r="A392" s="7" t="s">
        <v>53</v>
      </c>
      <c r="B392" s="7" t="s">
        <v>267</v>
      </c>
      <c r="C392" s="30">
        <v>0</v>
      </c>
      <c r="D392" s="30">
        <v>226.8</v>
      </c>
      <c r="E392" s="30">
        <v>0</v>
      </c>
      <c r="F392" s="30">
        <v>0</v>
      </c>
      <c r="G392" s="31">
        <f t="shared" si="6"/>
        <v>226.8</v>
      </c>
    </row>
    <row r="393" spans="1:7">
      <c r="A393" s="7" t="s">
        <v>53</v>
      </c>
      <c r="B393" s="7" t="s">
        <v>228</v>
      </c>
      <c r="C393" s="30">
        <v>0</v>
      </c>
      <c r="D393" s="30">
        <v>0</v>
      </c>
      <c r="E393" s="30">
        <v>442.05</v>
      </c>
      <c r="F393" s="30">
        <v>0</v>
      </c>
      <c r="G393" s="31">
        <f t="shared" si="6"/>
        <v>442.05</v>
      </c>
    </row>
    <row r="394" spans="1:7">
      <c r="A394" s="7" t="s">
        <v>53</v>
      </c>
      <c r="B394" s="7" t="s">
        <v>240</v>
      </c>
      <c r="C394" s="30">
        <v>0</v>
      </c>
      <c r="D394" s="30">
        <v>599.91999999999996</v>
      </c>
      <c r="E394" s="30">
        <v>0</v>
      </c>
      <c r="F394" s="30">
        <v>0</v>
      </c>
      <c r="G394" s="31">
        <f t="shared" si="6"/>
        <v>599.91999999999996</v>
      </c>
    </row>
    <row r="395" spans="1:7">
      <c r="A395" s="7" t="s">
        <v>53</v>
      </c>
      <c r="B395" s="7" t="s">
        <v>295</v>
      </c>
      <c r="C395" s="30">
        <v>0</v>
      </c>
      <c r="D395" s="30">
        <v>0</v>
      </c>
      <c r="E395" s="30">
        <v>202.08</v>
      </c>
      <c r="F395" s="30">
        <v>0</v>
      </c>
      <c r="G395" s="31">
        <f t="shared" si="6"/>
        <v>202.08</v>
      </c>
    </row>
    <row r="396" spans="1:7">
      <c r="A396" s="7" t="s">
        <v>53</v>
      </c>
      <c r="B396" s="7" t="s">
        <v>229</v>
      </c>
      <c r="C396" s="30">
        <v>423.36</v>
      </c>
      <c r="D396" s="30">
        <v>0</v>
      </c>
      <c r="E396" s="30">
        <v>0</v>
      </c>
      <c r="F396" s="30">
        <v>1515.6</v>
      </c>
      <c r="G396" s="31">
        <f t="shared" si="6"/>
        <v>1938.96</v>
      </c>
    </row>
    <row r="397" spans="1:7">
      <c r="A397" s="7" t="s">
        <v>53</v>
      </c>
      <c r="B397" s="7" t="s">
        <v>282</v>
      </c>
      <c r="C397" s="30">
        <v>336</v>
      </c>
      <c r="D397" s="30">
        <v>0</v>
      </c>
      <c r="E397" s="30">
        <v>0</v>
      </c>
      <c r="F397" s="30">
        <v>0</v>
      </c>
      <c r="G397" s="31">
        <f t="shared" si="6"/>
        <v>336</v>
      </c>
    </row>
    <row r="398" spans="1:7">
      <c r="A398" s="7" t="s">
        <v>53</v>
      </c>
      <c r="B398" s="7" t="s">
        <v>254</v>
      </c>
      <c r="C398" s="30">
        <v>588</v>
      </c>
      <c r="D398" s="30">
        <v>0</v>
      </c>
      <c r="E398" s="30">
        <v>0</v>
      </c>
      <c r="F398" s="30">
        <v>0</v>
      </c>
      <c r="G398" s="31">
        <f t="shared" si="6"/>
        <v>588</v>
      </c>
    </row>
    <row r="399" spans="1:7">
      <c r="A399" s="7" t="s">
        <v>53</v>
      </c>
      <c r="B399" s="7" t="s">
        <v>255</v>
      </c>
      <c r="C399" s="30">
        <v>0</v>
      </c>
      <c r="D399" s="30">
        <v>0</v>
      </c>
      <c r="E399" s="30">
        <v>210.5</v>
      </c>
      <c r="F399" s="30">
        <v>0</v>
      </c>
      <c r="G399" s="31">
        <f t="shared" si="6"/>
        <v>210.5</v>
      </c>
    </row>
    <row r="400" spans="1:7">
      <c r="A400" s="7" t="s">
        <v>53</v>
      </c>
      <c r="B400" s="7" t="s">
        <v>273</v>
      </c>
      <c r="C400" s="30">
        <v>0</v>
      </c>
      <c r="D400" s="30">
        <v>0</v>
      </c>
      <c r="E400" s="30">
        <v>0</v>
      </c>
      <c r="F400" s="30">
        <v>42.1</v>
      </c>
      <c r="G400" s="31">
        <f t="shared" si="6"/>
        <v>42.1</v>
      </c>
    </row>
    <row r="401" spans="1:7">
      <c r="A401" s="7" t="s">
        <v>54</v>
      </c>
      <c r="B401" s="7" t="s">
        <v>231</v>
      </c>
      <c r="C401" s="30">
        <v>0</v>
      </c>
      <c r="D401" s="30">
        <v>0</v>
      </c>
      <c r="E401" s="30">
        <v>68</v>
      </c>
      <c r="F401" s="30">
        <v>0</v>
      </c>
      <c r="G401" s="31">
        <f t="shared" si="6"/>
        <v>68</v>
      </c>
    </row>
    <row r="402" spans="1:7">
      <c r="A402" s="7" t="s">
        <v>54</v>
      </c>
      <c r="B402" s="7" t="s">
        <v>278</v>
      </c>
      <c r="C402" s="30">
        <v>0</v>
      </c>
      <c r="D402" s="30">
        <v>408</v>
      </c>
      <c r="E402" s="30">
        <v>0</v>
      </c>
      <c r="F402" s="30">
        <v>0</v>
      </c>
      <c r="G402" s="31">
        <f t="shared" si="6"/>
        <v>408</v>
      </c>
    </row>
    <row r="403" spans="1:7">
      <c r="A403" s="7" t="s">
        <v>54</v>
      </c>
      <c r="B403" s="7" t="s">
        <v>227</v>
      </c>
      <c r="C403" s="30">
        <v>816</v>
      </c>
      <c r="D403" s="30">
        <v>0</v>
      </c>
      <c r="E403" s="30">
        <v>0</v>
      </c>
      <c r="F403" s="30">
        <v>0</v>
      </c>
      <c r="G403" s="31">
        <f t="shared" si="6"/>
        <v>816</v>
      </c>
    </row>
    <row r="404" spans="1:7">
      <c r="A404" s="7" t="s">
        <v>54</v>
      </c>
      <c r="B404" s="7" t="s">
        <v>272</v>
      </c>
      <c r="C404" s="30">
        <v>0</v>
      </c>
      <c r="D404" s="30">
        <v>0</v>
      </c>
      <c r="E404" s="30">
        <v>0</v>
      </c>
      <c r="F404" s="30">
        <v>850</v>
      </c>
      <c r="G404" s="31">
        <f t="shared" si="6"/>
        <v>850</v>
      </c>
    </row>
    <row r="405" spans="1:7">
      <c r="A405" s="7" t="s">
        <v>54</v>
      </c>
      <c r="B405" s="7" t="s">
        <v>267</v>
      </c>
      <c r="C405" s="30">
        <v>0</v>
      </c>
      <c r="D405" s="30">
        <v>122.4</v>
      </c>
      <c r="E405" s="30">
        <v>0</v>
      </c>
      <c r="F405" s="30">
        <v>0</v>
      </c>
      <c r="G405" s="31">
        <f t="shared" si="6"/>
        <v>122.4</v>
      </c>
    </row>
    <row r="406" spans="1:7">
      <c r="A406" s="7" t="s">
        <v>54</v>
      </c>
      <c r="B406" s="7" t="s">
        <v>293</v>
      </c>
      <c r="C406" s="30">
        <v>693.6</v>
      </c>
      <c r="D406" s="30">
        <v>0</v>
      </c>
      <c r="E406" s="30">
        <v>0</v>
      </c>
      <c r="F406" s="30">
        <v>0</v>
      </c>
      <c r="G406" s="31">
        <f t="shared" si="6"/>
        <v>693.6</v>
      </c>
    </row>
    <row r="407" spans="1:7">
      <c r="A407" s="7" t="s">
        <v>101</v>
      </c>
      <c r="B407" s="7" t="s">
        <v>247</v>
      </c>
      <c r="C407" s="30">
        <v>0</v>
      </c>
      <c r="D407" s="30">
        <v>1060</v>
      </c>
      <c r="E407" s="30">
        <v>0</v>
      </c>
      <c r="F407" s="30">
        <v>0</v>
      </c>
      <c r="G407" s="31">
        <f t="shared" si="6"/>
        <v>1060</v>
      </c>
    </row>
    <row r="408" spans="1:7">
      <c r="A408" s="7" t="s">
        <v>101</v>
      </c>
      <c r="B408" s="7" t="s">
        <v>233</v>
      </c>
      <c r="C408" s="30">
        <v>0</v>
      </c>
      <c r="D408" s="30">
        <v>0</v>
      </c>
      <c r="E408" s="30">
        <v>1007</v>
      </c>
      <c r="F408" s="30">
        <v>0</v>
      </c>
      <c r="G408" s="31">
        <f t="shared" si="6"/>
        <v>1007</v>
      </c>
    </row>
    <row r="409" spans="1:7">
      <c r="A409" s="7" t="s">
        <v>101</v>
      </c>
      <c r="B409" s="7" t="s">
        <v>234</v>
      </c>
      <c r="C409" s="30">
        <v>127.2</v>
      </c>
      <c r="D409" s="30">
        <v>0</v>
      </c>
      <c r="E409" s="30">
        <v>0</v>
      </c>
      <c r="F409" s="30">
        <v>0</v>
      </c>
      <c r="G409" s="31">
        <f t="shared" si="6"/>
        <v>127.2</v>
      </c>
    </row>
    <row r="410" spans="1:7">
      <c r="A410" s="7" t="s">
        <v>101</v>
      </c>
      <c r="B410" s="7" t="s">
        <v>248</v>
      </c>
      <c r="C410" s="30">
        <v>0</v>
      </c>
      <c r="D410" s="30">
        <v>0</v>
      </c>
      <c r="E410" s="30">
        <v>0</v>
      </c>
      <c r="F410" s="30">
        <v>1510.5</v>
      </c>
      <c r="G410" s="31">
        <f t="shared" si="6"/>
        <v>1510.5</v>
      </c>
    </row>
    <row r="411" spans="1:7">
      <c r="A411" s="7" t="s">
        <v>101</v>
      </c>
      <c r="B411" s="7" t="s">
        <v>227</v>
      </c>
      <c r="C411" s="30">
        <v>0</v>
      </c>
      <c r="D411" s="30">
        <v>0</v>
      </c>
      <c r="E411" s="30">
        <v>0</v>
      </c>
      <c r="F411" s="30">
        <v>6042</v>
      </c>
      <c r="G411" s="31">
        <f t="shared" si="6"/>
        <v>6042</v>
      </c>
    </row>
    <row r="412" spans="1:7">
      <c r="A412" s="7" t="s">
        <v>101</v>
      </c>
      <c r="B412" s="7" t="s">
        <v>259</v>
      </c>
      <c r="C412" s="30">
        <v>0</v>
      </c>
      <c r="D412" s="30">
        <v>0</v>
      </c>
      <c r="E412" s="30">
        <v>795</v>
      </c>
      <c r="F412" s="30">
        <v>0</v>
      </c>
      <c r="G412" s="31">
        <f t="shared" si="6"/>
        <v>795</v>
      </c>
    </row>
    <row r="413" spans="1:7">
      <c r="A413" s="7" t="s">
        <v>101</v>
      </c>
      <c r="B413" s="7" t="s">
        <v>272</v>
      </c>
      <c r="C413" s="30">
        <v>0</v>
      </c>
      <c r="D413" s="30">
        <v>2650</v>
      </c>
      <c r="E413" s="30">
        <v>0</v>
      </c>
      <c r="F413" s="30">
        <v>1484</v>
      </c>
      <c r="G413" s="31">
        <f t="shared" si="6"/>
        <v>4134</v>
      </c>
    </row>
    <row r="414" spans="1:7">
      <c r="A414" s="7" t="s">
        <v>101</v>
      </c>
      <c r="B414" s="7" t="s">
        <v>252</v>
      </c>
      <c r="C414" s="30">
        <v>0</v>
      </c>
      <c r="D414" s="30">
        <v>0</v>
      </c>
      <c r="E414" s="30">
        <v>0</v>
      </c>
      <c r="F414" s="30">
        <v>1484</v>
      </c>
      <c r="G414" s="31">
        <f t="shared" si="6"/>
        <v>1484</v>
      </c>
    </row>
    <row r="415" spans="1:7">
      <c r="A415" s="7" t="s">
        <v>101</v>
      </c>
      <c r="B415" s="7" t="s">
        <v>236</v>
      </c>
      <c r="C415" s="30">
        <v>1060</v>
      </c>
      <c r="D415" s="30">
        <v>0</v>
      </c>
      <c r="E415" s="30">
        <v>0</v>
      </c>
      <c r="F415" s="30">
        <v>0</v>
      </c>
      <c r="G415" s="31">
        <f t="shared" si="6"/>
        <v>1060</v>
      </c>
    </row>
    <row r="416" spans="1:7">
      <c r="A416" s="7" t="s">
        <v>101</v>
      </c>
      <c r="B416" s="7" t="s">
        <v>261</v>
      </c>
      <c r="C416" s="30">
        <v>0</v>
      </c>
      <c r="D416" s="30">
        <v>159</v>
      </c>
      <c r="E416" s="30">
        <v>0</v>
      </c>
      <c r="F416" s="30">
        <v>0</v>
      </c>
      <c r="G416" s="31">
        <f t="shared" si="6"/>
        <v>159</v>
      </c>
    </row>
    <row r="417" spans="1:7">
      <c r="A417" s="7" t="s">
        <v>101</v>
      </c>
      <c r="B417" s="7" t="s">
        <v>302</v>
      </c>
      <c r="C417" s="30">
        <v>0</v>
      </c>
      <c r="D417" s="30">
        <v>0</v>
      </c>
      <c r="E417" s="30">
        <v>1060</v>
      </c>
      <c r="F417" s="30">
        <v>0</v>
      </c>
      <c r="G417" s="31">
        <f t="shared" si="6"/>
        <v>1060</v>
      </c>
    </row>
    <row r="418" spans="1:7">
      <c r="A418" s="7" t="s">
        <v>101</v>
      </c>
      <c r="B418" s="7" t="s">
        <v>229</v>
      </c>
      <c r="C418" s="30">
        <v>0</v>
      </c>
      <c r="D418" s="30">
        <v>2162.4</v>
      </c>
      <c r="E418" s="30">
        <v>0</v>
      </c>
      <c r="F418" s="30">
        <v>0</v>
      </c>
      <c r="G418" s="31">
        <f t="shared" si="6"/>
        <v>2162.4</v>
      </c>
    </row>
    <row r="419" spans="1:7">
      <c r="A419" s="7" t="s">
        <v>101</v>
      </c>
      <c r="B419" s="7" t="s">
        <v>243</v>
      </c>
      <c r="C419" s="30">
        <v>0</v>
      </c>
      <c r="D419" s="30">
        <v>0</v>
      </c>
      <c r="E419" s="30">
        <v>0</v>
      </c>
      <c r="F419" s="30">
        <v>371</v>
      </c>
      <c r="G419" s="31">
        <f t="shared" si="6"/>
        <v>371</v>
      </c>
    </row>
    <row r="420" spans="1:7">
      <c r="A420" s="7" t="s">
        <v>101</v>
      </c>
      <c r="B420" s="7" t="s">
        <v>255</v>
      </c>
      <c r="C420" s="30">
        <v>0</v>
      </c>
      <c r="D420" s="30">
        <v>318</v>
      </c>
      <c r="E420" s="30">
        <v>0</v>
      </c>
      <c r="F420" s="30">
        <v>0</v>
      </c>
      <c r="G420" s="31">
        <f t="shared" si="6"/>
        <v>318</v>
      </c>
    </row>
    <row r="421" spans="1:7">
      <c r="A421" s="7" t="s">
        <v>101</v>
      </c>
      <c r="B421" s="7" t="s">
        <v>244</v>
      </c>
      <c r="C421" s="30">
        <v>0</v>
      </c>
      <c r="D421" s="30">
        <v>848</v>
      </c>
      <c r="E421" s="30">
        <v>0</v>
      </c>
      <c r="F421" s="30">
        <v>0</v>
      </c>
      <c r="G421" s="31">
        <f t="shared" si="6"/>
        <v>848</v>
      </c>
    </row>
    <row r="422" spans="1:7">
      <c r="A422" s="7" t="s">
        <v>101</v>
      </c>
      <c r="B422" s="7" t="s">
        <v>296</v>
      </c>
      <c r="C422" s="30">
        <v>763.2</v>
      </c>
      <c r="D422" s="30">
        <v>0</v>
      </c>
      <c r="E422" s="30">
        <v>0</v>
      </c>
      <c r="F422" s="30">
        <v>477</v>
      </c>
      <c r="G422" s="31">
        <f t="shared" si="6"/>
        <v>1240.2</v>
      </c>
    </row>
    <row r="423" spans="1:7">
      <c r="A423" s="7" t="s">
        <v>101</v>
      </c>
      <c r="B423" s="7" t="s">
        <v>283</v>
      </c>
      <c r="C423" s="30">
        <v>0</v>
      </c>
      <c r="D423" s="30">
        <v>0</v>
      </c>
      <c r="E423" s="30">
        <v>0</v>
      </c>
      <c r="F423" s="30">
        <v>1192.5</v>
      </c>
      <c r="G423" s="31">
        <f t="shared" si="6"/>
        <v>1192.5</v>
      </c>
    </row>
    <row r="424" spans="1:7">
      <c r="A424" s="7" t="s">
        <v>79</v>
      </c>
      <c r="B424" s="7" t="s">
        <v>246</v>
      </c>
      <c r="C424" s="30">
        <v>0</v>
      </c>
      <c r="D424" s="30">
        <v>0</v>
      </c>
      <c r="E424" s="30">
        <v>0</v>
      </c>
      <c r="F424" s="30">
        <v>320</v>
      </c>
      <c r="G424" s="31">
        <f t="shared" si="6"/>
        <v>320</v>
      </c>
    </row>
    <row r="425" spans="1:7">
      <c r="A425" s="7" t="s">
        <v>79</v>
      </c>
      <c r="B425" s="7" t="s">
        <v>232</v>
      </c>
      <c r="C425" s="30">
        <v>0</v>
      </c>
      <c r="D425" s="30">
        <v>288</v>
      </c>
      <c r="E425" s="30">
        <v>0</v>
      </c>
      <c r="F425" s="30">
        <v>0</v>
      </c>
      <c r="G425" s="31">
        <f t="shared" si="6"/>
        <v>288</v>
      </c>
    </row>
    <row r="426" spans="1:7">
      <c r="A426" s="7" t="s">
        <v>79</v>
      </c>
      <c r="B426" s="7" t="s">
        <v>236</v>
      </c>
      <c r="C426" s="30">
        <v>0</v>
      </c>
      <c r="D426" s="30">
        <v>0</v>
      </c>
      <c r="E426" s="30">
        <v>0</v>
      </c>
      <c r="F426" s="30">
        <v>128</v>
      </c>
      <c r="G426" s="31">
        <f t="shared" si="6"/>
        <v>128</v>
      </c>
    </row>
    <row r="427" spans="1:7">
      <c r="A427" s="7" t="s">
        <v>79</v>
      </c>
      <c r="B427" s="7" t="s">
        <v>296</v>
      </c>
      <c r="C427" s="30">
        <v>0</v>
      </c>
      <c r="D427" s="30">
        <v>652.79999999999995</v>
      </c>
      <c r="E427" s="30">
        <v>0</v>
      </c>
      <c r="F427" s="30">
        <v>0</v>
      </c>
      <c r="G427" s="31">
        <f t="shared" si="6"/>
        <v>652.79999999999995</v>
      </c>
    </row>
    <row r="428" spans="1:7">
      <c r="A428" s="7" t="s">
        <v>79</v>
      </c>
      <c r="B428" s="7" t="s">
        <v>274</v>
      </c>
      <c r="C428" s="30">
        <v>0</v>
      </c>
      <c r="D428" s="30">
        <v>1280</v>
      </c>
      <c r="E428" s="30">
        <v>0</v>
      </c>
      <c r="F428" s="30">
        <v>0</v>
      </c>
      <c r="G428" s="31">
        <f t="shared" si="6"/>
        <v>1280</v>
      </c>
    </row>
    <row r="429" spans="1:7">
      <c r="A429" s="7" t="s">
        <v>62</v>
      </c>
      <c r="B429" s="7" t="s">
        <v>234</v>
      </c>
      <c r="C429" s="30">
        <v>0</v>
      </c>
      <c r="D429" s="30">
        <v>120</v>
      </c>
      <c r="E429" s="30">
        <v>0</v>
      </c>
      <c r="F429" s="30">
        <v>0</v>
      </c>
      <c r="G429" s="31">
        <f t="shared" si="6"/>
        <v>120</v>
      </c>
    </row>
    <row r="430" spans="1:7">
      <c r="A430" s="7" t="s">
        <v>62</v>
      </c>
      <c r="B430" s="7" t="s">
        <v>278</v>
      </c>
      <c r="C430" s="30">
        <v>480</v>
      </c>
      <c r="D430" s="30">
        <v>0</v>
      </c>
      <c r="E430" s="30">
        <v>0</v>
      </c>
      <c r="F430" s="30">
        <v>0</v>
      </c>
      <c r="G430" s="31">
        <f t="shared" si="6"/>
        <v>480</v>
      </c>
    </row>
    <row r="431" spans="1:7">
      <c r="A431" s="7" t="s">
        <v>62</v>
      </c>
      <c r="B431" s="7" t="s">
        <v>297</v>
      </c>
      <c r="C431" s="30">
        <v>285.60000000000002</v>
      </c>
      <c r="D431" s="30">
        <v>0</v>
      </c>
      <c r="E431" s="30">
        <v>0</v>
      </c>
      <c r="F431" s="30">
        <v>0</v>
      </c>
      <c r="G431" s="31">
        <f t="shared" si="6"/>
        <v>285.60000000000002</v>
      </c>
    </row>
    <row r="432" spans="1:7">
      <c r="A432" s="7" t="s">
        <v>62</v>
      </c>
      <c r="B432" s="7" t="s">
        <v>305</v>
      </c>
      <c r="C432" s="30">
        <v>0</v>
      </c>
      <c r="D432" s="30">
        <v>500</v>
      </c>
      <c r="E432" s="30">
        <v>0</v>
      </c>
      <c r="F432" s="30">
        <v>0</v>
      </c>
      <c r="G432" s="31">
        <f t="shared" si="6"/>
        <v>500</v>
      </c>
    </row>
    <row r="433" spans="1:7">
      <c r="A433" s="7" t="s">
        <v>62</v>
      </c>
      <c r="B433" s="7" t="s">
        <v>239</v>
      </c>
      <c r="C433" s="30">
        <v>456</v>
      </c>
      <c r="D433" s="30">
        <v>0</v>
      </c>
      <c r="E433" s="30">
        <v>0</v>
      </c>
      <c r="F433" s="30">
        <v>0</v>
      </c>
      <c r="G433" s="31">
        <f t="shared" si="6"/>
        <v>456</v>
      </c>
    </row>
    <row r="434" spans="1:7">
      <c r="A434" s="7" t="s">
        <v>62</v>
      </c>
      <c r="B434" s="7" t="s">
        <v>254</v>
      </c>
      <c r="C434" s="30">
        <v>384</v>
      </c>
      <c r="D434" s="30">
        <v>0</v>
      </c>
      <c r="E434" s="30">
        <v>0</v>
      </c>
      <c r="F434" s="30">
        <v>0</v>
      </c>
      <c r="G434" s="31">
        <f t="shared" si="6"/>
        <v>384</v>
      </c>
    </row>
    <row r="435" spans="1:7">
      <c r="A435" s="7" t="s">
        <v>62</v>
      </c>
      <c r="B435" s="7" t="s">
        <v>244</v>
      </c>
      <c r="C435" s="30">
        <v>0</v>
      </c>
      <c r="D435" s="30">
        <v>0</v>
      </c>
      <c r="E435" s="30">
        <v>835</v>
      </c>
      <c r="F435" s="30">
        <v>0</v>
      </c>
      <c r="G435" s="31">
        <f t="shared" si="6"/>
        <v>835</v>
      </c>
    </row>
    <row r="436" spans="1:7">
      <c r="A436" s="7" t="s">
        <v>62</v>
      </c>
      <c r="B436" s="7" t="s">
        <v>296</v>
      </c>
      <c r="C436" s="30">
        <v>0</v>
      </c>
      <c r="D436" s="30">
        <v>0</v>
      </c>
      <c r="E436" s="30">
        <v>0</v>
      </c>
      <c r="F436" s="30">
        <v>68</v>
      </c>
      <c r="G436" s="31">
        <f t="shared" si="6"/>
        <v>68</v>
      </c>
    </row>
    <row r="437" spans="1:7">
      <c r="A437" s="7" t="s">
        <v>94</v>
      </c>
      <c r="B437" s="7" t="s">
        <v>261</v>
      </c>
      <c r="C437" s="30">
        <v>0</v>
      </c>
      <c r="D437" s="30">
        <v>0</v>
      </c>
      <c r="E437" s="30">
        <v>3637.5</v>
      </c>
      <c r="F437" s="30">
        <v>0</v>
      </c>
      <c r="G437" s="31">
        <f t="shared" si="6"/>
        <v>3637.5</v>
      </c>
    </row>
    <row r="438" spans="1:7">
      <c r="A438" s="7" t="s">
        <v>94</v>
      </c>
      <c r="B438" s="7" t="s">
        <v>229</v>
      </c>
      <c r="C438" s="30">
        <v>0</v>
      </c>
      <c r="D438" s="30">
        <v>1319.2</v>
      </c>
      <c r="E438" s="30">
        <v>0</v>
      </c>
      <c r="F438" s="30">
        <v>0</v>
      </c>
      <c r="G438" s="31">
        <f t="shared" si="6"/>
        <v>1319.2</v>
      </c>
    </row>
    <row r="439" spans="1:7">
      <c r="A439" s="7" t="s">
        <v>94</v>
      </c>
      <c r="B439" s="7" t="s">
        <v>265</v>
      </c>
      <c r="C439" s="30">
        <v>1396.8</v>
      </c>
      <c r="D439" s="30">
        <v>0</v>
      </c>
      <c r="E439" s="30">
        <v>0</v>
      </c>
      <c r="F439" s="30">
        <v>0</v>
      </c>
      <c r="G439" s="31">
        <f t="shared" si="6"/>
        <v>1396.8</v>
      </c>
    </row>
    <row r="440" spans="1:7">
      <c r="A440" s="7" t="s">
        <v>94</v>
      </c>
      <c r="B440" s="7" t="s">
        <v>275</v>
      </c>
      <c r="C440" s="30">
        <v>0</v>
      </c>
      <c r="D440" s="30">
        <v>0</v>
      </c>
      <c r="E440" s="30">
        <v>0</v>
      </c>
      <c r="F440" s="30">
        <v>582</v>
      </c>
      <c r="G440" s="31">
        <f t="shared" si="6"/>
        <v>582</v>
      </c>
    </row>
    <row r="441" spans="1:7">
      <c r="A441" s="7" t="s">
        <v>80</v>
      </c>
      <c r="B441" s="7" t="s">
        <v>226</v>
      </c>
      <c r="C441" s="30">
        <v>0</v>
      </c>
      <c r="D441" s="30">
        <v>0</v>
      </c>
      <c r="E441" s="30">
        <v>0</v>
      </c>
      <c r="F441" s="30">
        <v>1218</v>
      </c>
      <c r="G441" s="31">
        <f t="shared" si="6"/>
        <v>1218</v>
      </c>
    </row>
    <row r="442" spans="1:7">
      <c r="A442" s="7" t="s">
        <v>80</v>
      </c>
      <c r="B442" s="7" t="s">
        <v>234</v>
      </c>
      <c r="C442" s="30">
        <v>0</v>
      </c>
      <c r="D442" s="30">
        <v>34.799999999999997</v>
      </c>
      <c r="E442" s="30">
        <v>0</v>
      </c>
      <c r="F442" s="30">
        <v>0</v>
      </c>
      <c r="G442" s="31">
        <f t="shared" si="6"/>
        <v>34.799999999999997</v>
      </c>
    </row>
    <row r="443" spans="1:7">
      <c r="A443" s="7" t="s">
        <v>80</v>
      </c>
      <c r="B443" s="7" t="s">
        <v>271</v>
      </c>
      <c r="C443" s="30">
        <v>278</v>
      </c>
      <c r="D443" s="30">
        <v>0</v>
      </c>
      <c r="E443" s="30">
        <v>0</v>
      </c>
      <c r="F443" s="30">
        <v>0</v>
      </c>
      <c r="G443" s="31">
        <f t="shared" si="6"/>
        <v>278</v>
      </c>
    </row>
    <row r="444" spans="1:7">
      <c r="A444" s="7" t="s">
        <v>80</v>
      </c>
      <c r="B444" s="7" t="s">
        <v>272</v>
      </c>
      <c r="C444" s="30">
        <v>0</v>
      </c>
      <c r="D444" s="30">
        <v>835.2</v>
      </c>
      <c r="E444" s="30">
        <v>0</v>
      </c>
      <c r="F444" s="30">
        <v>0</v>
      </c>
      <c r="G444" s="31">
        <f t="shared" si="6"/>
        <v>835.2</v>
      </c>
    </row>
    <row r="445" spans="1:7">
      <c r="A445" s="7" t="s">
        <v>80</v>
      </c>
      <c r="B445" s="7" t="s">
        <v>281</v>
      </c>
      <c r="C445" s="30">
        <v>0</v>
      </c>
      <c r="D445" s="30">
        <v>313.2</v>
      </c>
      <c r="E445" s="30">
        <v>0</v>
      </c>
      <c r="F445" s="30">
        <v>0</v>
      </c>
      <c r="G445" s="31">
        <f t="shared" si="6"/>
        <v>313.2</v>
      </c>
    </row>
    <row r="446" spans="1:7">
      <c r="A446" s="7" t="s">
        <v>80</v>
      </c>
      <c r="B446" s="7" t="s">
        <v>290</v>
      </c>
      <c r="C446" s="30">
        <v>0</v>
      </c>
      <c r="D446" s="30">
        <v>0</v>
      </c>
      <c r="E446" s="30">
        <v>0</v>
      </c>
      <c r="F446" s="30">
        <v>348</v>
      </c>
      <c r="G446" s="31">
        <f t="shared" si="6"/>
        <v>348</v>
      </c>
    </row>
    <row r="447" spans="1:7">
      <c r="A447" s="7" t="s">
        <v>80</v>
      </c>
      <c r="B447" s="7" t="s">
        <v>238</v>
      </c>
      <c r="C447" s="30">
        <v>0</v>
      </c>
      <c r="D447" s="30">
        <v>695</v>
      </c>
      <c r="E447" s="30">
        <v>0</v>
      </c>
      <c r="F447" s="30">
        <v>0</v>
      </c>
      <c r="G447" s="31">
        <f t="shared" si="6"/>
        <v>695</v>
      </c>
    </row>
    <row r="448" spans="1:7">
      <c r="A448" s="7" t="s">
        <v>80</v>
      </c>
      <c r="B448" s="7" t="s">
        <v>228</v>
      </c>
      <c r="C448" s="30">
        <v>0</v>
      </c>
      <c r="D448" s="30">
        <v>0</v>
      </c>
      <c r="E448" s="30">
        <v>2088</v>
      </c>
      <c r="F448" s="30">
        <v>0</v>
      </c>
      <c r="G448" s="31">
        <f t="shared" si="6"/>
        <v>2088</v>
      </c>
    </row>
    <row r="449" spans="1:7">
      <c r="A449" s="7" t="s">
        <v>80</v>
      </c>
      <c r="B449" s="7" t="s">
        <v>239</v>
      </c>
      <c r="C449" s="30">
        <v>0</v>
      </c>
      <c r="D449" s="30">
        <v>0</v>
      </c>
      <c r="E449" s="30">
        <v>0</v>
      </c>
      <c r="F449" s="30">
        <v>887.4</v>
      </c>
      <c r="G449" s="31">
        <f t="shared" si="6"/>
        <v>887.4</v>
      </c>
    </row>
    <row r="450" spans="1:7">
      <c r="A450" s="7" t="s">
        <v>80</v>
      </c>
      <c r="B450" s="7" t="s">
        <v>299</v>
      </c>
      <c r="C450" s="30">
        <v>0</v>
      </c>
      <c r="D450" s="30">
        <v>0</v>
      </c>
      <c r="E450" s="30">
        <v>522</v>
      </c>
      <c r="F450" s="30">
        <v>0</v>
      </c>
      <c r="G450" s="31">
        <f t="shared" si="6"/>
        <v>522</v>
      </c>
    </row>
    <row r="451" spans="1:7">
      <c r="A451" s="7" t="s">
        <v>80</v>
      </c>
      <c r="B451" s="7" t="s">
        <v>303</v>
      </c>
      <c r="C451" s="30">
        <v>0</v>
      </c>
      <c r="D451" s="30">
        <v>1044</v>
      </c>
      <c r="E451" s="30">
        <v>0</v>
      </c>
      <c r="F451" s="30">
        <v>0</v>
      </c>
      <c r="G451" s="31">
        <f t="shared" si="6"/>
        <v>1044</v>
      </c>
    </row>
    <row r="452" spans="1:7">
      <c r="A452" s="7" t="s">
        <v>80</v>
      </c>
      <c r="B452" s="7" t="s">
        <v>229</v>
      </c>
      <c r="C452" s="30">
        <v>0</v>
      </c>
      <c r="D452" s="30">
        <v>0</v>
      </c>
      <c r="E452" s="30">
        <v>0</v>
      </c>
      <c r="F452" s="30">
        <v>243.6</v>
      </c>
      <c r="G452" s="31">
        <f t="shared" ref="G452:G515" si="7">SUM(C452:F452)</f>
        <v>243.6</v>
      </c>
    </row>
    <row r="453" spans="1:7">
      <c r="A453" s="7" t="s">
        <v>80</v>
      </c>
      <c r="B453" s="7" t="s">
        <v>255</v>
      </c>
      <c r="C453" s="30">
        <v>0</v>
      </c>
      <c r="D453" s="30">
        <v>730.8</v>
      </c>
      <c r="E453" s="30">
        <v>0</v>
      </c>
      <c r="F453" s="30">
        <v>0</v>
      </c>
      <c r="G453" s="31">
        <f t="shared" si="7"/>
        <v>730.8</v>
      </c>
    </row>
    <row r="454" spans="1:7">
      <c r="A454" s="7" t="s">
        <v>80</v>
      </c>
      <c r="B454" s="7" t="s">
        <v>244</v>
      </c>
      <c r="C454" s="30">
        <v>0</v>
      </c>
      <c r="D454" s="30">
        <v>0</v>
      </c>
      <c r="E454" s="30">
        <v>417.6</v>
      </c>
      <c r="F454" s="30">
        <v>0</v>
      </c>
      <c r="G454" s="31">
        <f t="shared" si="7"/>
        <v>417.6</v>
      </c>
    </row>
    <row r="455" spans="1:7">
      <c r="A455" s="7" t="s">
        <v>80</v>
      </c>
      <c r="B455" s="7" t="s">
        <v>283</v>
      </c>
      <c r="C455" s="30">
        <v>0</v>
      </c>
      <c r="D455" s="30">
        <v>835.2</v>
      </c>
      <c r="E455" s="30">
        <v>0</v>
      </c>
      <c r="F455" s="30">
        <v>0</v>
      </c>
      <c r="G455" s="31">
        <f t="shared" si="7"/>
        <v>835.2</v>
      </c>
    </row>
    <row r="456" spans="1:7">
      <c r="A456" s="7" t="s">
        <v>80</v>
      </c>
      <c r="B456" s="7" t="s">
        <v>273</v>
      </c>
      <c r="C456" s="30">
        <v>1112</v>
      </c>
      <c r="D456" s="30">
        <v>0</v>
      </c>
      <c r="E456" s="30">
        <v>0</v>
      </c>
      <c r="F456" s="30">
        <v>0</v>
      </c>
      <c r="G456" s="31">
        <f t="shared" si="7"/>
        <v>1112</v>
      </c>
    </row>
    <row r="457" spans="1:7">
      <c r="A457" s="7" t="s">
        <v>114</v>
      </c>
      <c r="B457" s="7" t="s">
        <v>232</v>
      </c>
      <c r="C457" s="30">
        <v>0</v>
      </c>
      <c r="D457" s="30">
        <v>258.89999999999998</v>
      </c>
      <c r="E457" s="30">
        <v>0</v>
      </c>
      <c r="F457" s="30">
        <v>0</v>
      </c>
      <c r="G457" s="31">
        <f t="shared" si="7"/>
        <v>258.89999999999998</v>
      </c>
    </row>
    <row r="458" spans="1:7">
      <c r="A458" s="7" t="s">
        <v>114</v>
      </c>
      <c r="B458" s="7" t="s">
        <v>278</v>
      </c>
      <c r="C458" s="30">
        <v>0</v>
      </c>
      <c r="D458" s="30">
        <v>388.35</v>
      </c>
      <c r="E458" s="30">
        <v>0</v>
      </c>
      <c r="F458" s="30">
        <v>0</v>
      </c>
      <c r="G458" s="31">
        <f t="shared" si="7"/>
        <v>388.35</v>
      </c>
    </row>
    <row r="459" spans="1:7">
      <c r="A459" s="7" t="s">
        <v>114</v>
      </c>
      <c r="B459" s="7" t="s">
        <v>249</v>
      </c>
      <c r="C459" s="30">
        <v>0</v>
      </c>
      <c r="D459" s="30">
        <v>0</v>
      </c>
      <c r="E459" s="30">
        <v>776.7</v>
      </c>
      <c r="F459" s="30">
        <v>0</v>
      </c>
      <c r="G459" s="31">
        <f t="shared" si="7"/>
        <v>776.7</v>
      </c>
    </row>
    <row r="460" spans="1:7">
      <c r="A460" s="7" t="s">
        <v>114</v>
      </c>
      <c r="B460" s="7" t="s">
        <v>250</v>
      </c>
      <c r="C460" s="30">
        <v>0</v>
      </c>
      <c r="D460" s="30">
        <v>517.79999999999995</v>
      </c>
      <c r="E460" s="30">
        <v>0</v>
      </c>
      <c r="F460" s="30">
        <v>0</v>
      </c>
      <c r="G460" s="31">
        <f t="shared" si="7"/>
        <v>517.79999999999995</v>
      </c>
    </row>
    <row r="461" spans="1:7">
      <c r="A461" s="7" t="s">
        <v>114</v>
      </c>
      <c r="B461" s="7" t="s">
        <v>252</v>
      </c>
      <c r="C461" s="30">
        <v>0</v>
      </c>
      <c r="D461" s="30">
        <v>0</v>
      </c>
      <c r="E461" s="30">
        <v>38.840000000000003</v>
      </c>
      <c r="F461" s="30">
        <v>388.35</v>
      </c>
      <c r="G461" s="31">
        <f t="shared" si="7"/>
        <v>427.19000000000005</v>
      </c>
    </row>
    <row r="462" spans="1:7">
      <c r="A462" s="7" t="s">
        <v>114</v>
      </c>
      <c r="B462" s="7" t="s">
        <v>297</v>
      </c>
      <c r="C462" s="30">
        <v>165.6</v>
      </c>
      <c r="D462" s="30">
        <v>0</v>
      </c>
      <c r="E462" s="30">
        <v>0</v>
      </c>
      <c r="F462" s="30">
        <v>0</v>
      </c>
      <c r="G462" s="31">
        <f t="shared" si="7"/>
        <v>165.6</v>
      </c>
    </row>
    <row r="463" spans="1:7">
      <c r="A463" s="7" t="s">
        <v>114</v>
      </c>
      <c r="B463" s="7" t="s">
        <v>238</v>
      </c>
      <c r="C463" s="30">
        <v>0</v>
      </c>
      <c r="D463" s="30">
        <v>673.14</v>
      </c>
      <c r="E463" s="30">
        <v>0</v>
      </c>
      <c r="F463" s="30">
        <v>0</v>
      </c>
      <c r="G463" s="31">
        <f t="shared" si="7"/>
        <v>673.14</v>
      </c>
    </row>
    <row r="464" spans="1:7">
      <c r="A464" s="7" t="s">
        <v>114</v>
      </c>
      <c r="B464" s="7" t="s">
        <v>262</v>
      </c>
      <c r="C464" s="30">
        <v>0</v>
      </c>
      <c r="D464" s="30">
        <v>0</v>
      </c>
      <c r="E464" s="30">
        <v>0</v>
      </c>
      <c r="F464" s="30">
        <v>58.25</v>
      </c>
      <c r="G464" s="31">
        <f t="shared" si="7"/>
        <v>58.25</v>
      </c>
    </row>
    <row r="465" spans="1:7">
      <c r="A465" s="7" t="s">
        <v>114</v>
      </c>
      <c r="B465" s="7" t="s">
        <v>305</v>
      </c>
      <c r="C465" s="30">
        <v>434.7</v>
      </c>
      <c r="D465" s="30">
        <v>0</v>
      </c>
      <c r="E465" s="30">
        <v>0</v>
      </c>
      <c r="F465" s="30">
        <v>0</v>
      </c>
      <c r="G465" s="31">
        <f t="shared" si="7"/>
        <v>434.7</v>
      </c>
    </row>
    <row r="466" spans="1:7">
      <c r="A466" s="7" t="s">
        <v>114</v>
      </c>
      <c r="B466" s="7" t="s">
        <v>242</v>
      </c>
      <c r="C466" s="30">
        <v>0</v>
      </c>
      <c r="D466" s="30">
        <v>0</v>
      </c>
      <c r="E466" s="30">
        <v>0</v>
      </c>
      <c r="F466" s="30">
        <v>699.03</v>
      </c>
      <c r="G466" s="31">
        <f t="shared" si="7"/>
        <v>699.03</v>
      </c>
    </row>
    <row r="467" spans="1:7">
      <c r="A467" s="7" t="s">
        <v>114</v>
      </c>
      <c r="B467" s="7" t="s">
        <v>282</v>
      </c>
      <c r="C467" s="30">
        <v>372.6</v>
      </c>
      <c r="D467" s="30">
        <v>0</v>
      </c>
      <c r="E467" s="30">
        <v>0</v>
      </c>
      <c r="F467" s="30">
        <v>0</v>
      </c>
      <c r="G467" s="31">
        <f t="shared" si="7"/>
        <v>372.6</v>
      </c>
    </row>
    <row r="468" spans="1:7">
      <c r="A468" s="7" t="s">
        <v>114</v>
      </c>
      <c r="B468" s="7" t="s">
        <v>255</v>
      </c>
      <c r="C468" s="30">
        <v>0</v>
      </c>
      <c r="D468" s="30">
        <v>0</v>
      </c>
      <c r="E468" s="30">
        <v>0</v>
      </c>
      <c r="F468" s="30">
        <v>776.7</v>
      </c>
      <c r="G468" s="31">
        <f t="shared" si="7"/>
        <v>776.7</v>
      </c>
    </row>
    <row r="469" spans="1:7">
      <c r="A469" s="7" t="s">
        <v>114</v>
      </c>
      <c r="B469" s="7" t="s">
        <v>283</v>
      </c>
      <c r="C469" s="30">
        <v>0</v>
      </c>
      <c r="D469" s="30">
        <v>0</v>
      </c>
      <c r="E469" s="30">
        <v>0</v>
      </c>
      <c r="F469" s="30">
        <v>485.44</v>
      </c>
      <c r="G469" s="31">
        <f t="shared" si="7"/>
        <v>485.44</v>
      </c>
    </row>
    <row r="470" spans="1:7">
      <c r="A470" s="7" t="s">
        <v>55</v>
      </c>
      <c r="B470" s="7" t="s">
        <v>233</v>
      </c>
      <c r="C470" s="30">
        <v>0</v>
      </c>
      <c r="D470" s="30">
        <v>340</v>
      </c>
      <c r="E470" s="30">
        <v>0</v>
      </c>
      <c r="F470" s="30">
        <v>0</v>
      </c>
      <c r="G470" s="31">
        <f t="shared" si="7"/>
        <v>340</v>
      </c>
    </row>
    <row r="471" spans="1:7">
      <c r="A471" s="7" t="s">
        <v>55</v>
      </c>
      <c r="B471" s="7" t="s">
        <v>252</v>
      </c>
      <c r="C471" s="30">
        <v>0</v>
      </c>
      <c r="D471" s="30">
        <v>0</v>
      </c>
      <c r="E471" s="30">
        <v>0</v>
      </c>
      <c r="F471" s="30">
        <v>1600</v>
      </c>
      <c r="G471" s="31">
        <f t="shared" si="7"/>
        <v>1600</v>
      </c>
    </row>
    <row r="472" spans="1:7">
      <c r="A472" s="7" t="s">
        <v>55</v>
      </c>
      <c r="B472" s="7" t="s">
        <v>238</v>
      </c>
      <c r="C472" s="30">
        <v>0</v>
      </c>
      <c r="D472" s="30">
        <v>960</v>
      </c>
      <c r="E472" s="30">
        <v>0</v>
      </c>
      <c r="F472" s="30">
        <v>0</v>
      </c>
      <c r="G472" s="31">
        <f t="shared" si="7"/>
        <v>960</v>
      </c>
    </row>
    <row r="473" spans="1:7">
      <c r="A473" s="7" t="s">
        <v>55</v>
      </c>
      <c r="B473" s="7" t="s">
        <v>242</v>
      </c>
      <c r="C473" s="30">
        <v>0</v>
      </c>
      <c r="D473" s="30">
        <v>0</v>
      </c>
      <c r="E473" s="30">
        <v>0</v>
      </c>
      <c r="F473" s="30">
        <v>960</v>
      </c>
      <c r="G473" s="31">
        <f t="shared" si="7"/>
        <v>960</v>
      </c>
    </row>
    <row r="474" spans="1:7">
      <c r="A474" s="7" t="s">
        <v>55</v>
      </c>
      <c r="B474" s="7" t="s">
        <v>298</v>
      </c>
      <c r="C474" s="30">
        <v>0</v>
      </c>
      <c r="D474" s="30">
        <v>0</v>
      </c>
      <c r="E474" s="30">
        <v>0</v>
      </c>
      <c r="F474" s="30">
        <v>400</v>
      </c>
      <c r="G474" s="31">
        <f t="shared" si="7"/>
        <v>400</v>
      </c>
    </row>
    <row r="475" spans="1:7">
      <c r="A475" s="7" t="s">
        <v>63</v>
      </c>
      <c r="B475" s="7" t="s">
        <v>226</v>
      </c>
      <c r="C475" s="30">
        <v>0</v>
      </c>
      <c r="D475" s="30">
        <v>638.4</v>
      </c>
      <c r="E475" s="30">
        <v>0</v>
      </c>
      <c r="F475" s="30">
        <v>0</v>
      </c>
      <c r="G475" s="31">
        <f t="shared" si="7"/>
        <v>638.4</v>
      </c>
    </row>
    <row r="476" spans="1:7">
      <c r="A476" s="7" t="s">
        <v>63</v>
      </c>
      <c r="B476" s="7" t="s">
        <v>297</v>
      </c>
      <c r="C476" s="30">
        <v>0</v>
      </c>
      <c r="D476" s="30">
        <v>226.8</v>
      </c>
      <c r="E476" s="30">
        <v>0</v>
      </c>
      <c r="F476" s="30">
        <v>0</v>
      </c>
      <c r="G476" s="31">
        <f t="shared" si="7"/>
        <v>226.8</v>
      </c>
    </row>
    <row r="477" spans="1:7">
      <c r="A477" s="7" t="s">
        <v>63</v>
      </c>
      <c r="B477" s="7" t="s">
        <v>239</v>
      </c>
      <c r="C477" s="30">
        <v>134.4</v>
      </c>
      <c r="D477" s="30">
        <v>0</v>
      </c>
      <c r="E477" s="30">
        <v>0</v>
      </c>
      <c r="F477" s="30">
        <v>0</v>
      </c>
      <c r="G477" s="31">
        <f t="shared" si="7"/>
        <v>134.4</v>
      </c>
    </row>
    <row r="478" spans="1:7">
      <c r="A478" s="7" t="s">
        <v>63</v>
      </c>
      <c r="B478" s="7" t="s">
        <v>299</v>
      </c>
      <c r="C478" s="30">
        <v>0</v>
      </c>
      <c r="D478" s="30">
        <v>0</v>
      </c>
      <c r="E478" s="30">
        <v>0</v>
      </c>
      <c r="F478" s="30">
        <v>126</v>
      </c>
      <c r="G478" s="31">
        <f t="shared" si="7"/>
        <v>126</v>
      </c>
    </row>
    <row r="479" spans="1:7">
      <c r="A479" s="7" t="s">
        <v>63</v>
      </c>
      <c r="B479" s="7" t="s">
        <v>282</v>
      </c>
      <c r="C479" s="30">
        <v>0</v>
      </c>
      <c r="D479" s="30">
        <v>0</v>
      </c>
      <c r="E479" s="30">
        <v>0</v>
      </c>
      <c r="F479" s="30">
        <v>367.5</v>
      </c>
      <c r="G479" s="31">
        <f t="shared" si="7"/>
        <v>367.5</v>
      </c>
    </row>
    <row r="480" spans="1:7">
      <c r="A480" s="7" t="s">
        <v>63</v>
      </c>
      <c r="B480" s="7" t="s">
        <v>265</v>
      </c>
      <c r="C480" s="30">
        <v>0</v>
      </c>
      <c r="D480" s="30">
        <v>0</v>
      </c>
      <c r="E480" s="30">
        <v>0</v>
      </c>
      <c r="F480" s="30">
        <v>199.5</v>
      </c>
      <c r="G480" s="31">
        <f t="shared" si="7"/>
        <v>199.5</v>
      </c>
    </row>
    <row r="481" spans="1:7">
      <c r="A481" s="7" t="s">
        <v>56</v>
      </c>
      <c r="B481" s="7" t="s">
        <v>251</v>
      </c>
      <c r="C481" s="30">
        <v>61.88</v>
      </c>
      <c r="D481" s="30">
        <v>0</v>
      </c>
      <c r="E481" s="30">
        <v>0</v>
      </c>
      <c r="F481" s="30">
        <v>0</v>
      </c>
      <c r="G481" s="31">
        <f t="shared" si="7"/>
        <v>61.88</v>
      </c>
    </row>
    <row r="482" spans="1:7">
      <c r="A482" s="7" t="s">
        <v>56</v>
      </c>
      <c r="B482" s="7" t="s">
        <v>260</v>
      </c>
      <c r="C482" s="30">
        <v>0</v>
      </c>
      <c r="D482" s="30">
        <v>0</v>
      </c>
      <c r="E482" s="30">
        <v>0</v>
      </c>
      <c r="F482" s="30">
        <v>292.5</v>
      </c>
      <c r="G482" s="31">
        <f t="shared" si="7"/>
        <v>292.5</v>
      </c>
    </row>
    <row r="483" spans="1:7">
      <c r="A483" s="7" t="s">
        <v>56</v>
      </c>
      <c r="B483" s="7" t="s">
        <v>261</v>
      </c>
      <c r="C483" s="30">
        <v>0</v>
      </c>
      <c r="D483" s="30">
        <v>0</v>
      </c>
      <c r="E483" s="30">
        <v>341.25</v>
      </c>
      <c r="F483" s="30">
        <v>0</v>
      </c>
      <c r="G483" s="31">
        <f t="shared" si="7"/>
        <v>341.25</v>
      </c>
    </row>
    <row r="484" spans="1:7">
      <c r="A484" s="7" t="s">
        <v>56</v>
      </c>
      <c r="B484" s="7" t="s">
        <v>285</v>
      </c>
      <c r="C484" s="30">
        <v>0</v>
      </c>
      <c r="D484" s="30">
        <v>52</v>
      </c>
      <c r="E484" s="30">
        <v>0</v>
      </c>
      <c r="F484" s="30">
        <v>0</v>
      </c>
      <c r="G484" s="31">
        <f t="shared" si="7"/>
        <v>52</v>
      </c>
    </row>
    <row r="485" spans="1:7">
      <c r="A485" s="7" t="s">
        <v>56</v>
      </c>
      <c r="B485" s="7" t="s">
        <v>238</v>
      </c>
      <c r="C485" s="30">
        <v>0</v>
      </c>
      <c r="D485" s="30">
        <v>260</v>
      </c>
      <c r="E485" s="30">
        <v>0</v>
      </c>
      <c r="F485" s="30">
        <v>0</v>
      </c>
      <c r="G485" s="31">
        <f t="shared" si="7"/>
        <v>260</v>
      </c>
    </row>
    <row r="486" spans="1:7">
      <c r="A486" s="7" t="s">
        <v>56</v>
      </c>
      <c r="B486" s="7" t="s">
        <v>262</v>
      </c>
      <c r="C486" s="30">
        <v>0</v>
      </c>
      <c r="D486" s="30">
        <v>0</v>
      </c>
      <c r="E486" s="30">
        <v>0</v>
      </c>
      <c r="F486" s="30">
        <v>23.4</v>
      </c>
      <c r="G486" s="31">
        <f t="shared" si="7"/>
        <v>23.4</v>
      </c>
    </row>
    <row r="487" spans="1:7">
      <c r="A487" s="7" t="s">
        <v>56</v>
      </c>
      <c r="B487" s="7" t="s">
        <v>305</v>
      </c>
      <c r="C487" s="30">
        <v>0</v>
      </c>
      <c r="D487" s="30">
        <v>0</v>
      </c>
      <c r="E487" s="30">
        <v>0</v>
      </c>
      <c r="F487" s="30">
        <v>195</v>
      </c>
      <c r="G487" s="31">
        <f t="shared" si="7"/>
        <v>195</v>
      </c>
    </row>
    <row r="488" spans="1:7">
      <c r="A488" s="7" t="s">
        <v>56</v>
      </c>
      <c r="B488" s="7" t="s">
        <v>253</v>
      </c>
      <c r="C488" s="30">
        <v>0</v>
      </c>
      <c r="D488" s="30">
        <v>0</v>
      </c>
      <c r="E488" s="30">
        <v>741</v>
      </c>
      <c r="F488" s="30">
        <v>0</v>
      </c>
      <c r="G488" s="31">
        <f t="shared" si="7"/>
        <v>741</v>
      </c>
    </row>
    <row r="489" spans="1:7">
      <c r="A489" s="7" t="s">
        <v>56</v>
      </c>
      <c r="B489" s="7" t="s">
        <v>240</v>
      </c>
      <c r="C489" s="30">
        <v>0</v>
      </c>
      <c r="D489" s="30">
        <v>123.5</v>
      </c>
      <c r="E489" s="30">
        <v>0</v>
      </c>
      <c r="F489" s="30">
        <v>0</v>
      </c>
      <c r="G489" s="31">
        <f t="shared" si="7"/>
        <v>123.5</v>
      </c>
    </row>
    <row r="490" spans="1:7">
      <c r="A490" s="7" t="s">
        <v>56</v>
      </c>
      <c r="B490" s="7" t="s">
        <v>277</v>
      </c>
      <c r="C490" s="30">
        <v>88.4</v>
      </c>
      <c r="D490" s="30">
        <v>0</v>
      </c>
      <c r="E490" s="30">
        <v>260</v>
      </c>
      <c r="F490" s="30">
        <v>0</v>
      </c>
      <c r="G490" s="31">
        <f t="shared" si="7"/>
        <v>348.4</v>
      </c>
    </row>
    <row r="491" spans="1:7">
      <c r="A491" s="7" t="s">
        <v>56</v>
      </c>
      <c r="B491" s="7" t="s">
        <v>229</v>
      </c>
      <c r="C491" s="30">
        <v>514.79999999999995</v>
      </c>
      <c r="D491" s="30">
        <v>0</v>
      </c>
      <c r="E491" s="30">
        <v>864.5</v>
      </c>
      <c r="F491" s="30">
        <v>0</v>
      </c>
      <c r="G491" s="31">
        <f t="shared" si="7"/>
        <v>1379.3</v>
      </c>
    </row>
    <row r="492" spans="1:7">
      <c r="A492" s="7" t="s">
        <v>56</v>
      </c>
      <c r="B492" s="7" t="s">
        <v>283</v>
      </c>
      <c r="C492" s="30">
        <v>364</v>
      </c>
      <c r="D492" s="30">
        <v>0</v>
      </c>
      <c r="E492" s="30">
        <v>0</v>
      </c>
      <c r="F492" s="30">
        <v>0</v>
      </c>
      <c r="G492" s="31">
        <f t="shared" si="7"/>
        <v>364</v>
      </c>
    </row>
    <row r="493" spans="1:7">
      <c r="A493" s="7" t="s">
        <v>56</v>
      </c>
      <c r="B493" s="7" t="s">
        <v>245</v>
      </c>
      <c r="C493" s="30">
        <v>0</v>
      </c>
      <c r="D493" s="30">
        <v>234</v>
      </c>
      <c r="E493" s="30">
        <v>0</v>
      </c>
      <c r="F493" s="30">
        <v>0</v>
      </c>
      <c r="G493" s="31">
        <f t="shared" si="7"/>
        <v>234</v>
      </c>
    </row>
    <row r="494" spans="1:7">
      <c r="A494" s="7" t="s">
        <v>56</v>
      </c>
      <c r="B494" s="7" t="s">
        <v>230</v>
      </c>
      <c r="C494" s="30">
        <v>0</v>
      </c>
      <c r="D494" s="30">
        <v>0</v>
      </c>
      <c r="E494" s="30">
        <v>48.75</v>
      </c>
      <c r="F494" s="30">
        <v>0</v>
      </c>
      <c r="G494" s="31">
        <f t="shared" si="7"/>
        <v>48.75</v>
      </c>
    </row>
    <row r="495" spans="1:7">
      <c r="A495" s="7" t="s">
        <v>56</v>
      </c>
      <c r="B495" s="7" t="s">
        <v>275</v>
      </c>
      <c r="C495" s="30">
        <v>296.39999999999998</v>
      </c>
      <c r="D495" s="30">
        <v>0</v>
      </c>
      <c r="E495" s="30">
        <v>0</v>
      </c>
      <c r="F495" s="30">
        <v>0</v>
      </c>
      <c r="G495" s="31">
        <f t="shared" si="7"/>
        <v>296.39999999999998</v>
      </c>
    </row>
    <row r="496" spans="1:7">
      <c r="A496" s="7" t="s">
        <v>42</v>
      </c>
      <c r="B496" s="7" t="s">
        <v>247</v>
      </c>
      <c r="C496" s="30">
        <v>270</v>
      </c>
      <c r="D496" s="30">
        <v>0</v>
      </c>
      <c r="E496" s="30">
        <v>0</v>
      </c>
      <c r="F496" s="30">
        <v>357</v>
      </c>
      <c r="G496" s="31">
        <f t="shared" si="7"/>
        <v>627</v>
      </c>
    </row>
    <row r="497" spans="1:7">
      <c r="A497" s="7" t="s">
        <v>42</v>
      </c>
      <c r="B497" s="7" t="s">
        <v>234</v>
      </c>
      <c r="C497" s="30">
        <v>0</v>
      </c>
      <c r="D497" s="30">
        <v>105</v>
      </c>
      <c r="E497" s="30">
        <v>0</v>
      </c>
      <c r="F497" s="30">
        <v>0</v>
      </c>
      <c r="G497" s="31">
        <f t="shared" si="7"/>
        <v>105</v>
      </c>
    </row>
    <row r="498" spans="1:7">
      <c r="A498" s="7" t="s">
        <v>42</v>
      </c>
      <c r="B498" s="7" t="s">
        <v>227</v>
      </c>
      <c r="C498" s="30">
        <v>0</v>
      </c>
      <c r="D498" s="30">
        <v>0</v>
      </c>
      <c r="E498" s="30">
        <v>0</v>
      </c>
      <c r="F498" s="30">
        <v>114</v>
      </c>
      <c r="G498" s="31">
        <f t="shared" si="7"/>
        <v>114</v>
      </c>
    </row>
    <row r="499" spans="1:7">
      <c r="A499" s="7" t="s">
        <v>42</v>
      </c>
      <c r="B499" s="7" t="s">
        <v>281</v>
      </c>
      <c r="C499" s="30">
        <v>0</v>
      </c>
      <c r="D499" s="30">
        <v>0</v>
      </c>
      <c r="E499" s="30">
        <v>213.75</v>
      </c>
      <c r="F499" s="30">
        <v>0</v>
      </c>
      <c r="G499" s="31">
        <f t="shared" si="7"/>
        <v>213.75</v>
      </c>
    </row>
    <row r="500" spans="1:7">
      <c r="A500" s="7" t="s">
        <v>42</v>
      </c>
      <c r="B500" s="7" t="s">
        <v>236</v>
      </c>
      <c r="C500" s="30">
        <v>144</v>
      </c>
      <c r="D500" s="30">
        <v>0</v>
      </c>
      <c r="E500" s="30">
        <v>0</v>
      </c>
      <c r="F500" s="30">
        <v>0</v>
      </c>
      <c r="G500" s="31">
        <f t="shared" si="7"/>
        <v>144</v>
      </c>
    </row>
    <row r="501" spans="1:7">
      <c r="A501" s="7" t="s">
        <v>42</v>
      </c>
      <c r="B501" s="7" t="s">
        <v>290</v>
      </c>
      <c r="C501" s="30">
        <v>0</v>
      </c>
      <c r="D501" s="30">
        <v>0</v>
      </c>
      <c r="E501" s="30">
        <v>300</v>
      </c>
      <c r="F501" s="30">
        <v>0</v>
      </c>
      <c r="G501" s="31">
        <f t="shared" si="7"/>
        <v>300</v>
      </c>
    </row>
    <row r="502" spans="1:7">
      <c r="A502" s="7" t="s">
        <v>42</v>
      </c>
      <c r="B502" s="7" t="s">
        <v>297</v>
      </c>
      <c r="C502" s="30">
        <v>0</v>
      </c>
      <c r="D502" s="30">
        <v>189</v>
      </c>
      <c r="E502" s="30">
        <v>0</v>
      </c>
      <c r="F502" s="30">
        <v>0</v>
      </c>
      <c r="G502" s="31">
        <f t="shared" si="7"/>
        <v>189</v>
      </c>
    </row>
    <row r="503" spans="1:7">
      <c r="A503" s="7" t="s">
        <v>42</v>
      </c>
      <c r="B503" s="7" t="s">
        <v>305</v>
      </c>
      <c r="C503" s="30">
        <v>0</v>
      </c>
      <c r="D503" s="30">
        <v>0</v>
      </c>
      <c r="E503" s="30">
        <v>0</v>
      </c>
      <c r="F503" s="30">
        <v>525</v>
      </c>
      <c r="G503" s="31">
        <f t="shared" si="7"/>
        <v>525</v>
      </c>
    </row>
    <row r="504" spans="1:7">
      <c r="A504" s="7" t="s">
        <v>42</v>
      </c>
      <c r="B504" s="7" t="s">
        <v>228</v>
      </c>
      <c r="C504" s="30">
        <v>648</v>
      </c>
      <c r="D504" s="30">
        <v>0</v>
      </c>
      <c r="E504" s="30">
        <v>0</v>
      </c>
      <c r="F504" s="30">
        <v>337.5</v>
      </c>
      <c r="G504" s="31">
        <f t="shared" si="7"/>
        <v>985.5</v>
      </c>
    </row>
    <row r="505" spans="1:7">
      <c r="A505" s="7" t="s">
        <v>42</v>
      </c>
      <c r="B505" s="7" t="s">
        <v>268</v>
      </c>
      <c r="C505" s="30">
        <v>0</v>
      </c>
      <c r="D505" s="30">
        <v>90</v>
      </c>
      <c r="E505" s="30">
        <v>0</v>
      </c>
      <c r="F505" s="30">
        <v>0</v>
      </c>
      <c r="G505" s="31">
        <f t="shared" si="7"/>
        <v>90</v>
      </c>
    </row>
    <row r="506" spans="1:7">
      <c r="A506" s="7" t="s">
        <v>42</v>
      </c>
      <c r="B506" s="7" t="s">
        <v>242</v>
      </c>
      <c r="C506" s="30">
        <v>0</v>
      </c>
      <c r="D506" s="30">
        <v>0</v>
      </c>
      <c r="E506" s="30">
        <v>570</v>
      </c>
      <c r="F506" s="30">
        <v>0</v>
      </c>
      <c r="G506" s="31">
        <f t="shared" si="7"/>
        <v>570</v>
      </c>
    </row>
    <row r="507" spans="1:7">
      <c r="A507" s="7" t="s">
        <v>42</v>
      </c>
      <c r="B507" s="7" t="s">
        <v>229</v>
      </c>
      <c r="C507" s="30">
        <v>0</v>
      </c>
      <c r="D507" s="30">
        <v>0</v>
      </c>
      <c r="E507" s="30">
        <v>0</v>
      </c>
      <c r="F507" s="30">
        <v>750</v>
      </c>
      <c r="G507" s="31">
        <f t="shared" si="7"/>
        <v>750</v>
      </c>
    </row>
    <row r="508" spans="1:7">
      <c r="A508" s="7" t="s">
        <v>42</v>
      </c>
      <c r="B508" s="7" t="s">
        <v>255</v>
      </c>
      <c r="C508" s="30">
        <v>0</v>
      </c>
      <c r="D508" s="30">
        <v>0</v>
      </c>
      <c r="E508" s="30">
        <v>0</v>
      </c>
      <c r="F508" s="30">
        <v>600</v>
      </c>
      <c r="G508" s="31">
        <f t="shared" si="7"/>
        <v>600</v>
      </c>
    </row>
    <row r="509" spans="1:7">
      <c r="A509" s="7" t="s">
        <v>42</v>
      </c>
      <c r="B509" s="7" t="s">
        <v>274</v>
      </c>
      <c r="C509" s="30">
        <v>0</v>
      </c>
      <c r="D509" s="30">
        <v>0</v>
      </c>
      <c r="E509" s="30">
        <v>168.75</v>
      </c>
      <c r="F509" s="30">
        <v>0</v>
      </c>
      <c r="G509" s="31">
        <f t="shared" si="7"/>
        <v>168.75</v>
      </c>
    </row>
    <row r="510" spans="1:7">
      <c r="A510" s="7" t="s">
        <v>42</v>
      </c>
      <c r="B510" s="7" t="s">
        <v>265</v>
      </c>
      <c r="C510" s="30">
        <v>86.4</v>
      </c>
      <c r="D510" s="30">
        <v>0</v>
      </c>
      <c r="E510" s="30">
        <v>0</v>
      </c>
      <c r="F510" s="30">
        <v>0</v>
      </c>
      <c r="G510" s="31">
        <f t="shared" si="7"/>
        <v>86.4</v>
      </c>
    </row>
    <row r="511" spans="1:7">
      <c r="A511" s="7" t="s">
        <v>95</v>
      </c>
      <c r="B511" s="7" t="s">
        <v>247</v>
      </c>
      <c r="C511" s="30">
        <v>0</v>
      </c>
      <c r="D511" s="30">
        <v>0</v>
      </c>
      <c r="E511" s="30">
        <v>0</v>
      </c>
      <c r="F511" s="30">
        <v>504</v>
      </c>
      <c r="G511" s="31">
        <f t="shared" si="7"/>
        <v>504</v>
      </c>
    </row>
    <row r="512" spans="1:7">
      <c r="A512" s="7" t="s">
        <v>95</v>
      </c>
      <c r="B512" s="7" t="s">
        <v>258</v>
      </c>
      <c r="C512" s="30">
        <v>0</v>
      </c>
      <c r="D512" s="30">
        <v>410.4</v>
      </c>
      <c r="E512" s="30">
        <v>0</v>
      </c>
      <c r="F512" s="30">
        <v>0</v>
      </c>
      <c r="G512" s="31">
        <f t="shared" si="7"/>
        <v>410.4</v>
      </c>
    </row>
    <row r="513" spans="1:7">
      <c r="A513" s="7" t="s">
        <v>95</v>
      </c>
      <c r="B513" s="7" t="s">
        <v>249</v>
      </c>
      <c r="C513" s="30">
        <v>0</v>
      </c>
      <c r="D513" s="30">
        <v>0</v>
      </c>
      <c r="E513" s="30">
        <v>0</v>
      </c>
      <c r="F513" s="30">
        <v>144</v>
      </c>
      <c r="G513" s="31">
        <f t="shared" si="7"/>
        <v>144</v>
      </c>
    </row>
    <row r="514" spans="1:7">
      <c r="A514" s="7" t="s">
        <v>95</v>
      </c>
      <c r="B514" s="7" t="s">
        <v>236</v>
      </c>
      <c r="C514" s="30">
        <v>36.479999999999997</v>
      </c>
      <c r="D514" s="30">
        <v>0</v>
      </c>
      <c r="E514" s="30">
        <v>0</v>
      </c>
      <c r="F514" s="30">
        <v>0</v>
      </c>
      <c r="G514" s="31">
        <f t="shared" si="7"/>
        <v>36.479999999999997</v>
      </c>
    </row>
    <row r="515" spans="1:7">
      <c r="A515" s="7" t="s">
        <v>95</v>
      </c>
      <c r="B515" s="7" t="s">
        <v>297</v>
      </c>
      <c r="C515" s="30">
        <v>0</v>
      </c>
      <c r="D515" s="30">
        <v>0</v>
      </c>
      <c r="E515" s="30">
        <v>273.60000000000002</v>
      </c>
      <c r="F515" s="30">
        <v>0</v>
      </c>
      <c r="G515" s="31">
        <f t="shared" si="7"/>
        <v>273.60000000000002</v>
      </c>
    </row>
    <row r="516" spans="1:7">
      <c r="A516" s="7" t="s">
        <v>95</v>
      </c>
      <c r="B516" s="7" t="s">
        <v>267</v>
      </c>
      <c r="C516" s="30">
        <v>144</v>
      </c>
      <c r="D516" s="30">
        <v>0</v>
      </c>
      <c r="E516" s="30">
        <v>0</v>
      </c>
      <c r="F516" s="30">
        <v>0</v>
      </c>
      <c r="G516" s="31">
        <f t="shared" ref="G516:G579" si="8">SUM(C516:F516)</f>
        <v>144</v>
      </c>
    </row>
    <row r="517" spans="1:7">
      <c r="A517" s="7" t="s">
        <v>95</v>
      </c>
      <c r="B517" s="7" t="s">
        <v>305</v>
      </c>
      <c r="C517" s="30">
        <v>864</v>
      </c>
      <c r="D517" s="30">
        <v>0</v>
      </c>
      <c r="E517" s="30">
        <v>0</v>
      </c>
      <c r="F517" s="30">
        <v>0</v>
      </c>
      <c r="G517" s="31">
        <f t="shared" si="8"/>
        <v>864</v>
      </c>
    </row>
    <row r="518" spans="1:7">
      <c r="A518" s="7" t="s">
        <v>95</v>
      </c>
      <c r="B518" s="7" t="s">
        <v>228</v>
      </c>
      <c r="C518" s="30">
        <v>518.4</v>
      </c>
      <c r="D518" s="30">
        <v>0</v>
      </c>
      <c r="E518" s="30">
        <v>0</v>
      </c>
      <c r="F518" s="30">
        <v>0</v>
      </c>
      <c r="G518" s="31">
        <f t="shared" si="8"/>
        <v>518.4</v>
      </c>
    </row>
    <row r="519" spans="1:7">
      <c r="A519" s="7" t="s">
        <v>95</v>
      </c>
      <c r="B519" s="7" t="s">
        <v>299</v>
      </c>
      <c r="C519" s="30">
        <v>0</v>
      </c>
      <c r="D519" s="30">
        <v>336</v>
      </c>
      <c r="E519" s="30">
        <v>0</v>
      </c>
      <c r="F519" s="30">
        <v>0</v>
      </c>
      <c r="G519" s="31">
        <f t="shared" si="8"/>
        <v>336</v>
      </c>
    </row>
    <row r="520" spans="1:7">
      <c r="A520" s="7" t="s">
        <v>95</v>
      </c>
      <c r="B520" s="7" t="s">
        <v>242</v>
      </c>
      <c r="C520" s="30">
        <v>0</v>
      </c>
      <c r="D520" s="30">
        <v>0</v>
      </c>
      <c r="E520" s="30">
        <v>0</v>
      </c>
      <c r="F520" s="30">
        <v>288</v>
      </c>
      <c r="G520" s="31">
        <f t="shared" si="8"/>
        <v>288</v>
      </c>
    </row>
    <row r="521" spans="1:7">
      <c r="A521" s="7" t="s">
        <v>95</v>
      </c>
      <c r="B521" s="7" t="s">
        <v>229</v>
      </c>
      <c r="C521" s="30">
        <v>2073.6</v>
      </c>
      <c r="D521" s="30">
        <v>0</v>
      </c>
      <c r="E521" s="30">
        <v>0</v>
      </c>
      <c r="F521" s="30">
        <v>0</v>
      </c>
      <c r="G521" s="31">
        <f t="shared" si="8"/>
        <v>2073.6</v>
      </c>
    </row>
    <row r="522" spans="1:7">
      <c r="A522" s="7" t="s">
        <v>95</v>
      </c>
      <c r="B522" s="7" t="s">
        <v>282</v>
      </c>
      <c r="C522" s="30">
        <v>0</v>
      </c>
      <c r="D522" s="30">
        <v>570</v>
      </c>
      <c r="E522" s="30">
        <v>0</v>
      </c>
      <c r="F522" s="30">
        <v>0</v>
      </c>
      <c r="G522" s="31">
        <f t="shared" si="8"/>
        <v>570</v>
      </c>
    </row>
    <row r="523" spans="1:7">
      <c r="A523" s="7" t="s">
        <v>95</v>
      </c>
      <c r="B523" s="7" t="s">
        <v>283</v>
      </c>
      <c r="C523" s="30">
        <v>0</v>
      </c>
      <c r="D523" s="30">
        <v>0</v>
      </c>
      <c r="E523" s="30">
        <v>0</v>
      </c>
      <c r="F523" s="30">
        <v>1080</v>
      </c>
      <c r="G523" s="31">
        <f t="shared" si="8"/>
        <v>1080</v>
      </c>
    </row>
    <row r="524" spans="1:7">
      <c r="A524" s="7" t="s">
        <v>95</v>
      </c>
      <c r="B524" s="7" t="s">
        <v>279</v>
      </c>
      <c r="C524" s="30">
        <v>0</v>
      </c>
      <c r="D524" s="30">
        <v>0</v>
      </c>
      <c r="E524" s="30">
        <v>384</v>
      </c>
      <c r="F524" s="30">
        <v>0</v>
      </c>
      <c r="G524" s="31">
        <f t="shared" si="8"/>
        <v>384</v>
      </c>
    </row>
    <row r="525" spans="1:7">
      <c r="A525" s="7" t="s">
        <v>95</v>
      </c>
      <c r="B525" s="7" t="s">
        <v>274</v>
      </c>
      <c r="C525" s="30">
        <v>0</v>
      </c>
      <c r="D525" s="30">
        <v>0</v>
      </c>
      <c r="E525" s="30">
        <v>86.4</v>
      </c>
      <c r="F525" s="30">
        <v>0</v>
      </c>
      <c r="G525" s="31">
        <f t="shared" si="8"/>
        <v>86.4</v>
      </c>
    </row>
    <row r="526" spans="1:7">
      <c r="A526" s="7" t="s">
        <v>95</v>
      </c>
      <c r="B526" s="7" t="s">
        <v>298</v>
      </c>
      <c r="C526" s="30">
        <v>0</v>
      </c>
      <c r="D526" s="30">
        <v>0</v>
      </c>
      <c r="E526" s="30">
        <v>120</v>
      </c>
      <c r="F526" s="30">
        <v>0</v>
      </c>
      <c r="G526" s="31">
        <f t="shared" si="8"/>
        <v>120</v>
      </c>
    </row>
    <row r="527" spans="1:7">
      <c r="A527" s="7" t="s">
        <v>64</v>
      </c>
      <c r="B527" s="7" t="s">
        <v>232</v>
      </c>
      <c r="C527" s="30">
        <v>0</v>
      </c>
      <c r="D527" s="30">
        <v>188.46</v>
      </c>
      <c r="E527" s="30">
        <v>0</v>
      </c>
      <c r="F527" s="30">
        <v>0</v>
      </c>
      <c r="G527" s="31">
        <f t="shared" si="8"/>
        <v>188.46</v>
      </c>
    </row>
    <row r="528" spans="1:7">
      <c r="A528" s="7" t="s">
        <v>64</v>
      </c>
      <c r="B528" s="7" t="s">
        <v>233</v>
      </c>
      <c r="C528" s="30">
        <v>0</v>
      </c>
      <c r="D528" s="30">
        <v>0</v>
      </c>
      <c r="E528" s="30">
        <v>0</v>
      </c>
      <c r="F528" s="30">
        <v>248.66</v>
      </c>
      <c r="G528" s="31">
        <f t="shared" si="8"/>
        <v>248.66</v>
      </c>
    </row>
    <row r="529" spans="1:7">
      <c r="A529" s="7" t="s">
        <v>64</v>
      </c>
      <c r="B529" s="7" t="s">
        <v>227</v>
      </c>
      <c r="C529" s="30">
        <v>248.11</v>
      </c>
      <c r="D529" s="30">
        <v>0</v>
      </c>
      <c r="E529" s="30">
        <v>0</v>
      </c>
      <c r="F529" s="30">
        <v>1134.25</v>
      </c>
      <c r="G529" s="31">
        <f t="shared" si="8"/>
        <v>1382.3600000000001</v>
      </c>
    </row>
    <row r="530" spans="1:7">
      <c r="A530" s="7" t="s">
        <v>64</v>
      </c>
      <c r="B530" s="7" t="s">
        <v>250</v>
      </c>
      <c r="C530" s="30">
        <v>0</v>
      </c>
      <c r="D530" s="30">
        <v>0</v>
      </c>
      <c r="E530" s="30">
        <v>471.15</v>
      </c>
      <c r="F530" s="30">
        <v>0</v>
      </c>
      <c r="G530" s="31">
        <f t="shared" si="8"/>
        <v>471.15</v>
      </c>
    </row>
    <row r="531" spans="1:7">
      <c r="A531" s="7" t="s">
        <v>64</v>
      </c>
      <c r="B531" s="7" t="s">
        <v>304</v>
      </c>
      <c r="C531" s="30">
        <v>0</v>
      </c>
      <c r="D531" s="30">
        <v>0</v>
      </c>
      <c r="E531" s="30">
        <v>174.5</v>
      </c>
      <c r="F531" s="30">
        <v>0</v>
      </c>
      <c r="G531" s="31">
        <f t="shared" si="8"/>
        <v>174.5</v>
      </c>
    </row>
    <row r="532" spans="1:7">
      <c r="A532" s="7" t="s">
        <v>64</v>
      </c>
      <c r="B532" s="7" t="s">
        <v>251</v>
      </c>
      <c r="C532" s="30">
        <v>0</v>
      </c>
      <c r="D532" s="30">
        <v>593.29999999999995</v>
      </c>
      <c r="E532" s="30">
        <v>0</v>
      </c>
      <c r="F532" s="30">
        <v>0</v>
      </c>
      <c r="G532" s="31">
        <f t="shared" si="8"/>
        <v>593.29999999999995</v>
      </c>
    </row>
    <row r="533" spans="1:7">
      <c r="A533" s="7" t="s">
        <v>64</v>
      </c>
      <c r="B533" s="7" t="s">
        <v>297</v>
      </c>
      <c r="C533" s="30">
        <v>0</v>
      </c>
      <c r="D533" s="30">
        <v>0</v>
      </c>
      <c r="E533" s="30">
        <v>0</v>
      </c>
      <c r="F533" s="30">
        <v>349</v>
      </c>
      <c r="G533" s="31">
        <f t="shared" si="8"/>
        <v>349</v>
      </c>
    </row>
    <row r="534" spans="1:7">
      <c r="A534" s="7" t="s">
        <v>64</v>
      </c>
      <c r="B534" s="7" t="s">
        <v>267</v>
      </c>
      <c r="C534" s="30">
        <v>222.4</v>
      </c>
      <c r="D534" s="30">
        <v>0</v>
      </c>
      <c r="E534" s="30">
        <v>0</v>
      </c>
      <c r="F534" s="30">
        <v>0</v>
      </c>
      <c r="G534" s="31">
        <f t="shared" si="8"/>
        <v>222.4</v>
      </c>
    </row>
    <row r="535" spans="1:7">
      <c r="A535" s="7" t="s">
        <v>64</v>
      </c>
      <c r="B535" s="7" t="s">
        <v>253</v>
      </c>
      <c r="C535" s="30">
        <v>222.4</v>
      </c>
      <c r="D535" s="30">
        <v>0</v>
      </c>
      <c r="E535" s="30">
        <v>497.32</v>
      </c>
      <c r="F535" s="30">
        <v>0</v>
      </c>
      <c r="G535" s="31">
        <f t="shared" si="8"/>
        <v>719.72</v>
      </c>
    </row>
    <row r="536" spans="1:7">
      <c r="A536" s="7" t="s">
        <v>64</v>
      </c>
      <c r="B536" s="7" t="s">
        <v>303</v>
      </c>
      <c r="C536" s="30">
        <v>0</v>
      </c>
      <c r="D536" s="30">
        <v>0</v>
      </c>
      <c r="E536" s="30">
        <v>0</v>
      </c>
      <c r="F536" s="30">
        <v>349</v>
      </c>
      <c r="G536" s="31">
        <f t="shared" si="8"/>
        <v>349</v>
      </c>
    </row>
    <row r="537" spans="1:7">
      <c r="A537" s="7" t="s">
        <v>64</v>
      </c>
      <c r="B537" s="7" t="s">
        <v>284</v>
      </c>
      <c r="C537" s="30">
        <v>0</v>
      </c>
      <c r="D537" s="30">
        <v>0</v>
      </c>
      <c r="E537" s="30">
        <v>654.38</v>
      </c>
      <c r="F537" s="30">
        <v>349</v>
      </c>
      <c r="G537" s="31">
        <f t="shared" si="8"/>
        <v>1003.38</v>
      </c>
    </row>
    <row r="538" spans="1:7">
      <c r="A538" s="7" t="s">
        <v>64</v>
      </c>
      <c r="B538" s="7" t="s">
        <v>240</v>
      </c>
      <c r="C538" s="30">
        <v>0</v>
      </c>
      <c r="D538" s="30">
        <v>497.32</v>
      </c>
      <c r="E538" s="30">
        <v>0</v>
      </c>
      <c r="F538" s="30">
        <v>0</v>
      </c>
      <c r="G538" s="31">
        <f t="shared" si="8"/>
        <v>497.32</v>
      </c>
    </row>
    <row r="539" spans="1:7">
      <c r="A539" s="7" t="s">
        <v>64</v>
      </c>
      <c r="B539" s="7" t="s">
        <v>295</v>
      </c>
      <c r="C539" s="30">
        <v>250.2</v>
      </c>
      <c r="D539" s="30">
        <v>0</v>
      </c>
      <c r="E539" s="30">
        <v>0</v>
      </c>
      <c r="F539" s="30">
        <v>0</v>
      </c>
      <c r="G539" s="31">
        <f t="shared" si="8"/>
        <v>250.2</v>
      </c>
    </row>
    <row r="540" spans="1:7">
      <c r="A540" s="7" t="s">
        <v>64</v>
      </c>
      <c r="B540" s="7" t="s">
        <v>229</v>
      </c>
      <c r="C540" s="30">
        <v>0</v>
      </c>
      <c r="D540" s="30">
        <v>872.5</v>
      </c>
      <c r="E540" s="30">
        <v>0</v>
      </c>
      <c r="F540" s="30">
        <v>0</v>
      </c>
      <c r="G540" s="31">
        <f t="shared" si="8"/>
        <v>872.5</v>
      </c>
    </row>
    <row r="541" spans="1:7">
      <c r="A541" s="7" t="s">
        <v>64</v>
      </c>
      <c r="B541" s="7" t="s">
        <v>244</v>
      </c>
      <c r="C541" s="30">
        <v>578.92999999999995</v>
      </c>
      <c r="D541" s="30">
        <v>0</v>
      </c>
      <c r="E541" s="30">
        <v>0</v>
      </c>
      <c r="F541" s="30">
        <v>0</v>
      </c>
      <c r="G541" s="31">
        <f t="shared" si="8"/>
        <v>578.92999999999995</v>
      </c>
    </row>
    <row r="542" spans="1:7">
      <c r="A542" s="7" t="s">
        <v>64</v>
      </c>
      <c r="B542" s="7" t="s">
        <v>306</v>
      </c>
      <c r="C542" s="30">
        <v>0</v>
      </c>
      <c r="D542" s="30">
        <v>0</v>
      </c>
      <c r="E542" s="30">
        <v>0</v>
      </c>
      <c r="F542" s="30">
        <v>52.35</v>
      </c>
      <c r="G542" s="31">
        <f t="shared" si="8"/>
        <v>52.35</v>
      </c>
    </row>
    <row r="543" spans="1:7">
      <c r="A543" s="7" t="s">
        <v>64</v>
      </c>
      <c r="B543" s="7" t="s">
        <v>256</v>
      </c>
      <c r="C543" s="30">
        <v>0</v>
      </c>
      <c r="D543" s="30">
        <v>244.3</v>
      </c>
      <c r="E543" s="30">
        <v>0</v>
      </c>
      <c r="F543" s="30">
        <v>0</v>
      </c>
      <c r="G543" s="31">
        <f t="shared" si="8"/>
        <v>244.3</v>
      </c>
    </row>
    <row r="544" spans="1:7">
      <c r="A544" s="7" t="s">
        <v>64</v>
      </c>
      <c r="B544" s="7" t="s">
        <v>275</v>
      </c>
      <c r="C544" s="30">
        <v>413.52</v>
      </c>
      <c r="D544" s="30">
        <v>0</v>
      </c>
      <c r="E544" s="30">
        <v>0</v>
      </c>
      <c r="F544" s="30">
        <v>0</v>
      </c>
      <c r="G544" s="31">
        <f t="shared" si="8"/>
        <v>413.52</v>
      </c>
    </row>
    <row r="545" spans="1:7">
      <c r="A545" s="7" t="s">
        <v>64</v>
      </c>
      <c r="B545" s="7" t="s">
        <v>298</v>
      </c>
      <c r="C545" s="30">
        <v>0</v>
      </c>
      <c r="D545" s="30">
        <v>0</v>
      </c>
      <c r="E545" s="30">
        <v>52.35</v>
      </c>
      <c r="F545" s="30">
        <v>0</v>
      </c>
      <c r="G545" s="31">
        <f t="shared" si="8"/>
        <v>52.35</v>
      </c>
    </row>
    <row r="546" spans="1:7">
      <c r="A546" s="7" t="s">
        <v>96</v>
      </c>
      <c r="B546" s="7" t="s">
        <v>231</v>
      </c>
      <c r="C546" s="30">
        <v>0</v>
      </c>
      <c r="D546" s="30">
        <v>820</v>
      </c>
      <c r="E546" s="30">
        <v>0</v>
      </c>
      <c r="F546" s="30">
        <v>0</v>
      </c>
      <c r="G546" s="31">
        <f t="shared" si="8"/>
        <v>820</v>
      </c>
    </row>
    <row r="547" spans="1:7">
      <c r="A547" s="7" t="s">
        <v>96</v>
      </c>
      <c r="B547" s="7" t="s">
        <v>247</v>
      </c>
      <c r="C547" s="30">
        <v>0</v>
      </c>
      <c r="D547" s="30">
        <v>590.4</v>
      </c>
      <c r="E547" s="30">
        <v>0</v>
      </c>
      <c r="F547" s="30">
        <v>0</v>
      </c>
      <c r="G547" s="31">
        <f t="shared" si="8"/>
        <v>590.4</v>
      </c>
    </row>
    <row r="548" spans="1:7">
      <c r="A548" s="7" t="s">
        <v>96</v>
      </c>
      <c r="B548" s="7" t="s">
        <v>232</v>
      </c>
      <c r="C548" s="30">
        <v>0</v>
      </c>
      <c r="D548" s="30">
        <v>0</v>
      </c>
      <c r="E548" s="30">
        <v>393.6</v>
      </c>
      <c r="F548" s="30">
        <v>0</v>
      </c>
      <c r="G548" s="31">
        <f t="shared" si="8"/>
        <v>393.6</v>
      </c>
    </row>
    <row r="549" spans="1:7">
      <c r="A549" s="7" t="s">
        <v>96</v>
      </c>
      <c r="B549" s="7" t="s">
        <v>249</v>
      </c>
      <c r="C549" s="30">
        <v>0</v>
      </c>
      <c r="D549" s="30">
        <v>0</v>
      </c>
      <c r="E549" s="30">
        <v>779</v>
      </c>
      <c r="F549" s="30">
        <v>0</v>
      </c>
      <c r="G549" s="31">
        <f t="shared" si="8"/>
        <v>779</v>
      </c>
    </row>
    <row r="550" spans="1:7">
      <c r="A550" s="7" t="s">
        <v>96</v>
      </c>
      <c r="B550" s="7" t="s">
        <v>250</v>
      </c>
      <c r="C550" s="30">
        <v>0</v>
      </c>
      <c r="D550" s="30">
        <v>0</v>
      </c>
      <c r="E550" s="30">
        <v>328</v>
      </c>
      <c r="F550" s="30">
        <v>0</v>
      </c>
      <c r="G550" s="31">
        <f t="shared" si="8"/>
        <v>328</v>
      </c>
    </row>
    <row r="551" spans="1:7">
      <c r="A551" s="7" t="s">
        <v>96</v>
      </c>
      <c r="B551" s="7" t="s">
        <v>261</v>
      </c>
      <c r="C551" s="30">
        <v>0</v>
      </c>
      <c r="D551" s="30">
        <v>0</v>
      </c>
      <c r="E551" s="30">
        <v>0</v>
      </c>
      <c r="F551" s="30">
        <v>93.48</v>
      </c>
      <c r="G551" s="31">
        <f t="shared" si="8"/>
        <v>93.48</v>
      </c>
    </row>
    <row r="552" spans="1:7">
      <c r="A552" s="7" t="s">
        <v>96</v>
      </c>
      <c r="B552" s="7" t="s">
        <v>241</v>
      </c>
      <c r="C552" s="30">
        <v>0</v>
      </c>
      <c r="D552" s="30">
        <v>196.8</v>
      </c>
      <c r="E552" s="30">
        <v>0</v>
      </c>
      <c r="F552" s="30">
        <v>0</v>
      </c>
      <c r="G552" s="31">
        <f t="shared" si="8"/>
        <v>196.8</v>
      </c>
    </row>
    <row r="553" spans="1:7">
      <c r="A553" s="7" t="s">
        <v>96</v>
      </c>
      <c r="B553" s="7" t="s">
        <v>277</v>
      </c>
      <c r="C553" s="30">
        <v>334.05</v>
      </c>
      <c r="D553" s="30">
        <v>0</v>
      </c>
      <c r="E553" s="30">
        <v>0</v>
      </c>
      <c r="F553" s="30">
        <v>0</v>
      </c>
      <c r="G553" s="31">
        <f t="shared" si="8"/>
        <v>334.05</v>
      </c>
    </row>
    <row r="554" spans="1:7">
      <c r="A554" s="7" t="s">
        <v>96</v>
      </c>
      <c r="B554" s="7" t="s">
        <v>282</v>
      </c>
      <c r="C554" s="30">
        <v>733.6</v>
      </c>
      <c r="D554" s="30">
        <v>0</v>
      </c>
      <c r="E554" s="30">
        <v>0</v>
      </c>
      <c r="F554" s="30">
        <v>0</v>
      </c>
      <c r="G554" s="31">
        <f t="shared" si="8"/>
        <v>733.6</v>
      </c>
    </row>
    <row r="555" spans="1:7">
      <c r="A555" s="7" t="s">
        <v>96</v>
      </c>
      <c r="B555" s="7" t="s">
        <v>263</v>
      </c>
      <c r="C555" s="30">
        <v>0</v>
      </c>
      <c r="D555" s="30">
        <v>164</v>
      </c>
      <c r="E555" s="30">
        <v>0</v>
      </c>
      <c r="F555" s="30">
        <v>0</v>
      </c>
      <c r="G555" s="31">
        <f t="shared" si="8"/>
        <v>164</v>
      </c>
    </row>
    <row r="556" spans="1:7">
      <c r="A556" s="7" t="s">
        <v>96</v>
      </c>
      <c r="B556" s="7" t="s">
        <v>244</v>
      </c>
      <c r="C556" s="30">
        <v>0</v>
      </c>
      <c r="D556" s="30">
        <v>0</v>
      </c>
      <c r="E556" s="30">
        <v>0</v>
      </c>
      <c r="F556" s="30">
        <v>3936</v>
      </c>
      <c r="G556" s="31">
        <f t="shared" si="8"/>
        <v>3936</v>
      </c>
    </row>
    <row r="557" spans="1:7">
      <c r="A557" s="7" t="s">
        <v>96</v>
      </c>
      <c r="B557" s="7" t="s">
        <v>256</v>
      </c>
      <c r="C557" s="30">
        <v>1965</v>
      </c>
      <c r="D557" s="30">
        <v>0</v>
      </c>
      <c r="E557" s="30">
        <v>0</v>
      </c>
      <c r="F557" s="30">
        <v>0</v>
      </c>
      <c r="G557" s="31">
        <f t="shared" si="8"/>
        <v>1965</v>
      </c>
    </row>
    <row r="558" spans="1:7">
      <c r="A558" s="7" t="s">
        <v>96</v>
      </c>
      <c r="B558" s="7" t="s">
        <v>275</v>
      </c>
      <c r="C558" s="30">
        <v>0</v>
      </c>
      <c r="D558" s="30">
        <v>328</v>
      </c>
      <c r="E558" s="30">
        <v>0</v>
      </c>
      <c r="F558" s="30">
        <v>0</v>
      </c>
      <c r="G558" s="31">
        <f t="shared" si="8"/>
        <v>328</v>
      </c>
    </row>
    <row r="559" spans="1:7">
      <c r="A559" s="7" t="s">
        <v>81</v>
      </c>
      <c r="B559" s="7" t="s">
        <v>231</v>
      </c>
      <c r="C559" s="30">
        <v>0</v>
      </c>
      <c r="D559" s="30">
        <v>945</v>
      </c>
      <c r="E559" s="30">
        <v>0</v>
      </c>
      <c r="F559" s="30">
        <v>0</v>
      </c>
      <c r="G559" s="31">
        <f t="shared" si="8"/>
        <v>945</v>
      </c>
    </row>
    <row r="560" spans="1:7">
      <c r="A560" s="7" t="s">
        <v>81</v>
      </c>
      <c r="B560" s="7" t="s">
        <v>276</v>
      </c>
      <c r="C560" s="30">
        <v>0</v>
      </c>
      <c r="D560" s="30">
        <v>0</v>
      </c>
      <c r="E560" s="30">
        <v>294</v>
      </c>
      <c r="F560" s="30">
        <v>0</v>
      </c>
      <c r="G560" s="31">
        <f t="shared" si="8"/>
        <v>294</v>
      </c>
    </row>
    <row r="561" spans="1:7">
      <c r="A561" s="7" t="s">
        <v>81</v>
      </c>
      <c r="B561" s="7" t="s">
        <v>258</v>
      </c>
      <c r="C561" s="30">
        <v>0</v>
      </c>
      <c r="D561" s="30">
        <v>624.75</v>
      </c>
      <c r="E561" s="30">
        <v>0</v>
      </c>
      <c r="F561" s="30">
        <v>0</v>
      </c>
      <c r="G561" s="31">
        <f t="shared" si="8"/>
        <v>624.75</v>
      </c>
    </row>
    <row r="562" spans="1:7">
      <c r="A562" s="7" t="s">
        <v>81</v>
      </c>
      <c r="B562" s="7" t="s">
        <v>291</v>
      </c>
      <c r="C562" s="30">
        <v>168</v>
      </c>
      <c r="D562" s="30">
        <v>0</v>
      </c>
      <c r="E562" s="30">
        <v>0</v>
      </c>
      <c r="F562" s="30">
        <v>0</v>
      </c>
      <c r="G562" s="31">
        <f t="shared" si="8"/>
        <v>168</v>
      </c>
    </row>
    <row r="563" spans="1:7">
      <c r="A563" s="7" t="s">
        <v>81</v>
      </c>
      <c r="B563" s="7" t="s">
        <v>307</v>
      </c>
      <c r="C563" s="30">
        <v>0</v>
      </c>
      <c r="D563" s="30">
        <v>0</v>
      </c>
      <c r="E563" s="30">
        <v>0</v>
      </c>
      <c r="F563" s="30">
        <v>420</v>
      </c>
      <c r="G563" s="31">
        <f t="shared" si="8"/>
        <v>420</v>
      </c>
    </row>
    <row r="564" spans="1:7">
      <c r="A564" s="7" t="s">
        <v>81</v>
      </c>
      <c r="B564" s="7" t="s">
        <v>278</v>
      </c>
      <c r="C564" s="30">
        <v>0</v>
      </c>
      <c r="D564" s="30">
        <v>0</v>
      </c>
      <c r="E564" s="30">
        <v>0</v>
      </c>
      <c r="F564" s="30">
        <v>105</v>
      </c>
      <c r="G564" s="31">
        <f t="shared" si="8"/>
        <v>105</v>
      </c>
    </row>
    <row r="565" spans="1:7">
      <c r="A565" s="7" t="s">
        <v>81</v>
      </c>
      <c r="B565" s="7" t="s">
        <v>227</v>
      </c>
      <c r="C565" s="30">
        <v>504</v>
      </c>
      <c r="D565" s="30">
        <v>0</v>
      </c>
      <c r="E565" s="30">
        <v>0</v>
      </c>
      <c r="F565" s="30">
        <v>315</v>
      </c>
      <c r="G565" s="31">
        <f t="shared" si="8"/>
        <v>819</v>
      </c>
    </row>
    <row r="566" spans="1:7">
      <c r="A566" s="7" t="s">
        <v>81</v>
      </c>
      <c r="B566" s="7" t="s">
        <v>272</v>
      </c>
      <c r="C566" s="30">
        <v>100.8</v>
      </c>
      <c r="D566" s="30">
        <v>0</v>
      </c>
      <c r="E566" s="30">
        <v>0</v>
      </c>
      <c r="F566" s="30">
        <v>0</v>
      </c>
      <c r="G566" s="31">
        <f t="shared" si="8"/>
        <v>100.8</v>
      </c>
    </row>
    <row r="567" spans="1:7">
      <c r="A567" s="7" t="s">
        <v>81</v>
      </c>
      <c r="B567" s="7" t="s">
        <v>281</v>
      </c>
      <c r="C567" s="30">
        <v>0</v>
      </c>
      <c r="D567" s="30">
        <v>63</v>
      </c>
      <c r="E567" s="30">
        <v>0</v>
      </c>
      <c r="F567" s="30">
        <v>0</v>
      </c>
      <c r="G567" s="31">
        <f t="shared" si="8"/>
        <v>63</v>
      </c>
    </row>
    <row r="568" spans="1:7">
      <c r="A568" s="7" t="s">
        <v>81</v>
      </c>
      <c r="B568" s="7" t="s">
        <v>260</v>
      </c>
      <c r="C568" s="30">
        <v>0</v>
      </c>
      <c r="D568" s="30">
        <v>0</v>
      </c>
      <c r="E568" s="30">
        <v>0</v>
      </c>
      <c r="F568" s="30">
        <v>236.25</v>
      </c>
      <c r="G568" s="31">
        <f t="shared" si="8"/>
        <v>236.25</v>
      </c>
    </row>
    <row r="569" spans="1:7">
      <c r="A569" s="7" t="s">
        <v>81</v>
      </c>
      <c r="B569" s="7" t="s">
        <v>236</v>
      </c>
      <c r="C569" s="30">
        <v>84</v>
      </c>
      <c r="D569" s="30">
        <v>0</v>
      </c>
      <c r="E569" s="30">
        <v>0</v>
      </c>
      <c r="F569" s="30">
        <v>0</v>
      </c>
      <c r="G569" s="31">
        <f t="shared" si="8"/>
        <v>84</v>
      </c>
    </row>
    <row r="570" spans="1:7">
      <c r="A570" s="7" t="s">
        <v>81</v>
      </c>
      <c r="B570" s="7" t="s">
        <v>297</v>
      </c>
      <c r="C570" s="30">
        <v>0</v>
      </c>
      <c r="D570" s="30">
        <v>299.25</v>
      </c>
      <c r="E570" s="30">
        <v>0</v>
      </c>
      <c r="F570" s="30">
        <v>0</v>
      </c>
      <c r="G570" s="31">
        <f t="shared" si="8"/>
        <v>299.25</v>
      </c>
    </row>
    <row r="571" spans="1:7">
      <c r="A571" s="7" t="s">
        <v>81</v>
      </c>
      <c r="B571" s="7" t="s">
        <v>237</v>
      </c>
      <c r="C571" s="30">
        <v>0</v>
      </c>
      <c r="D571" s="30">
        <v>210</v>
      </c>
      <c r="E571" s="30">
        <v>0</v>
      </c>
      <c r="F571" s="30">
        <v>0</v>
      </c>
      <c r="G571" s="31">
        <f t="shared" si="8"/>
        <v>210</v>
      </c>
    </row>
    <row r="572" spans="1:7">
      <c r="A572" s="7" t="s">
        <v>81</v>
      </c>
      <c r="B572" s="7" t="s">
        <v>253</v>
      </c>
      <c r="C572" s="30">
        <v>0</v>
      </c>
      <c r="D572" s="30">
        <v>299.25</v>
      </c>
      <c r="E572" s="30">
        <v>0</v>
      </c>
      <c r="F572" s="30">
        <v>0</v>
      </c>
      <c r="G572" s="31">
        <f t="shared" si="8"/>
        <v>299.25</v>
      </c>
    </row>
    <row r="573" spans="1:7">
      <c r="A573" s="7" t="s">
        <v>81</v>
      </c>
      <c r="B573" s="7" t="s">
        <v>240</v>
      </c>
      <c r="C573" s="30">
        <v>504</v>
      </c>
      <c r="D573" s="30">
        <v>0</v>
      </c>
      <c r="E573" s="30">
        <v>0</v>
      </c>
      <c r="F573" s="30">
        <v>0</v>
      </c>
      <c r="G573" s="31">
        <f t="shared" si="8"/>
        <v>504</v>
      </c>
    </row>
    <row r="574" spans="1:7">
      <c r="A574" s="7" t="s">
        <v>81</v>
      </c>
      <c r="B574" s="7" t="s">
        <v>295</v>
      </c>
      <c r="C574" s="30">
        <v>189</v>
      </c>
      <c r="D574" s="30">
        <v>0</v>
      </c>
      <c r="E574" s="30">
        <v>0</v>
      </c>
      <c r="F574" s="30">
        <v>0</v>
      </c>
      <c r="G574" s="31">
        <f t="shared" si="8"/>
        <v>189</v>
      </c>
    </row>
    <row r="575" spans="1:7">
      <c r="A575" s="7" t="s">
        <v>81</v>
      </c>
      <c r="B575" s="7" t="s">
        <v>242</v>
      </c>
      <c r="C575" s="30">
        <v>0</v>
      </c>
      <c r="D575" s="30">
        <v>0</v>
      </c>
      <c r="E575" s="30">
        <v>210</v>
      </c>
      <c r="F575" s="30">
        <v>0</v>
      </c>
      <c r="G575" s="31">
        <f t="shared" si="8"/>
        <v>210</v>
      </c>
    </row>
    <row r="576" spans="1:7">
      <c r="A576" s="7" t="s">
        <v>81</v>
      </c>
      <c r="B576" s="7" t="s">
        <v>286</v>
      </c>
      <c r="C576" s="30">
        <v>80.64</v>
      </c>
      <c r="D576" s="30">
        <v>0</v>
      </c>
      <c r="E576" s="30">
        <v>0</v>
      </c>
      <c r="F576" s="30">
        <v>0</v>
      </c>
      <c r="G576" s="31">
        <f t="shared" si="8"/>
        <v>80.64</v>
      </c>
    </row>
    <row r="577" spans="1:7">
      <c r="A577" s="7" t="s">
        <v>81</v>
      </c>
      <c r="B577" s="7" t="s">
        <v>296</v>
      </c>
      <c r="C577" s="30">
        <v>0</v>
      </c>
      <c r="D577" s="30">
        <v>0</v>
      </c>
      <c r="E577" s="30">
        <v>0</v>
      </c>
      <c r="F577" s="30">
        <v>945</v>
      </c>
      <c r="G577" s="31">
        <f t="shared" si="8"/>
        <v>945</v>
      </c>
    </row>
    <row r="578" spans="1:7">
      <c r="A578" s="7" t="s">
        <v>81</v>
      </c>
      <c r="B578" s="7" t="s">
        <v>256</v>
      </c>
      <c r="C578" s="30">
        <v>0</v>
      </c>
      <c r="D578" s="30">
        <v>315</v>
      </c>
      <c r="E578" s="30">
        <v>0</v>
      </c>
      <c r="F578" s="30">
        <v>0</v>
      </c>
      <c r="G578" s="31">
        <f t="shared" si="8"/>
        <v>315</v>
      </c>
    </row>
    <row r="579" spans="1:7">
      <c r="A579" s="7" t="s">
        <v>82</v>
      </c>
      <c r="B579" s="7" t="s">
        <v>227</v>
      </c>
      <c r="C579" s="30">
        <v>0</v>
      </c>
      <c r="D579" s="30">
        <v>0</v>
      </c>
      <c r="E579" s="30">
        <v>1162.8</v>
      </c>
      <c r="F579" s="30">
        <v>0</v>
      </c>
      <c r="G579" s="31">
        <f t="shared" si="8"/>
        <v>1162.8</v>
      </c>
    </row>
    <row r="580" spans="1:7">
      <c r="A580" s="7" t="s">
        <v>82</v>
      </c>
      <c r="B580" s="7" t="s">
        <v>297</v>
      </c>
      <c r="C580" s="30">
        <v>0</v>
      </c>
      <c r="D580" s="30">
        <v>0</v>
      </c>
      <c r="E580" s="30">
        <v>0</v>
      </c>
      <c r="F580" s="30">
        <v>1368</v>
      </c>
      <c r="G580" s="31">
        <f t="shared" ref="G580:G643" si="9">SUM(C580:F580)</f>
        <v>1368</v>
      </c>
    </row>
    <row r="581" spans="1:7">
      <c r="A581" s="7" t="s">
        <v>82</v>
      </c>
      <c r="B581" s="7" t="s">
        <v>238</v>
      </c>
      <c r="C581" s="30">
        <v>0</v>
      </c>
      <c r="D581" s="30">
        <v>427.5</v>
      </c>
      <c r="E581" s="30">
        <v>0</v>
      </c>
      <c r="F581" s="30">
        <v>0</v>
      </c>
      <c r="G581" s="31">
        <f t="shared" si="9"/>
        <v>427.5</v>
      </c>
    </row>
    <row r="582" spans="1:7">
      <c r="A582" s="7" t="s">
        <v>82</v>
      </c>
      <c r="B582" s="7" t="s">
        <v>305</v>
      </c>
      <c r="C582" s="30">
        <v>0</v>
      </c>
      <c r="D582" s="30">
        <v>969</v>
      </c>
      <c r="E582" s="30">
        <v>0</v>
      </c>
      <c r="F582" s="30">
        <v>0</v>
      </c>
      <c r="G582" s="31">
        <f t="shared" si="9"/>
        <v>969</v>
      </c>
    </row>
    <row r="583" spans="1:7">
      <c r="A583" s="7" t="s">
        <v>82</v>
      </c>
      <c r="B583" s="7" t="s">
        <v>253</v>
      </c>
      <c r="C583" s="30">
        <v>456</v>
      </c>
      <c r="D583" s="30">
        <v>0</v>
      </c>
      <c r="E583" s="30">
        <v>0</v>
      </c>
      <c r="F583" s="30">
        <v>0</v>
      </c>
      <c r="G583" s="31">
        <f t="shared" si="9"/>
        <v>456</v>
      </c>
    </row>
    <row r="584" spans="1:7">
      <c r="A584" s="7" t="s">
        <v>82</v>
      </c>
      <c r="B584" s="7" t="s">
        <v>244</v>
      </c>
      <c r="C584" s="30">
        <v>0</v>
      </c>
      <c r="D584" s="30">
        <v>0</v>
      </c>
      <c r="E584" s="30">
        <v>3800</v>
      </c>
      <c r="F584" s="30">
        <v>0</v>
      </c>
      <c r="G584" s="31">
        <f t="shared" si="9"/>
        <v>3800</v>
      </c>
    </row>
    <row r="585" spans="1:7">
      <c r="A585" s="7" t="s">
        <v>82</v>
      </c>
      <c r="B585" s="7" t="s">
        <v>298</v>
      </c>
      <c r="C585" s="30">
        <v>0</v>
      </c>
      <c r="D585" s="30">
        <v>0</v>
      </c>
      <c r="E585" s="30">
        <v>0</v>
      </c>
      <c r="F585" s="30">
        <v>152</v>
      </c>
      <c r="G585" s="31">
        <f t="shared" si="9"/>
        <v>152</v>
      </c>
    </row>
    <row r="586" spans="1:7">
      <c r="A586" s="7" t="s">
        <v>83</v>
      </c>
      <c r="B586" s="7" t="s">
        <v>231</v>
      </c>
      <c r="C586" s="30">
        <v>0</v>
      </c>
      <c r="D586" s="30">
        <v>742.5</v>
      </c>
      <c r="E586" s="30">
        <v>0</v>
      </c>
      <c r="F586" s="30">
        <v>0</v>
      </c>
      <c r="G586" s="31">
        <f t="shared" si="9"/>
        <v>742.5</v>
      </c>
    </row>
    <row r="587" spans="1:7">
      <c r="A587" s="7" t="s">
        <v>83</v>
      </c>
      <c r="B587" s="7" t="s">
        <v>258</v>
      </c>
      <c r="C587" s="30">
        <v>0</v>
      </c>
      <c r="D587" s="30">
        <v>0</v>
      </c>
      <c r="E587" s="30">
        <v>660</v>
      </c>
      <c r="F587" s="30">
        <v>0</v>
      </c>
      <c r="G587" s="31">
        <f t="shared" si="9"/>
        <v>660</v>
      </c>
    </row>
    <row r="588" spans="1:7">
      <c r="A588" s="7" t="s">
        <v>83</v>
      </c>
      <c r="B588" s="7" t="s">
        <v>226</v>
      </c>
      <c r="C588" s="30">
        <v>1020.8</v>
      </c>
      <c r="D588" s="30">
        <v>0</v>
      </c>
      <c r="E588" s="30">
        <v>0</v>
      </c>
      <c r="F588" s="30">
        <v>0</v>
      </c>
      <c r="G588" s="31">
        <f t="shared" si="9"/>
        <v>1020.8</v>
      </c>
    </row>
    <row r="589" spans="1:7">
      <c r="A589" s="7" t="s">
        <v>83</v>
      </c>
      <c r="B589" s="7" t="s">
        <v>227</v>
      </c>
      <c r="C589" s="30">
        <v>2464</v>
      </c>
      <c r="D589" s="30">
        <v>0</v>
      </c>
      <c r="E589" s="30">
        <v>0</v>
      </c>
      <c r="F589" s="30">
        <v>0</v>
      </c>
      <c r="G589" s="31">
        <f t="shared" si="9"/>
        <v>2464</v>
      </c>
    </row>
    <row r="590" spans="1:7">
      <c r="A590" s="7" t="s">
        <v>83</v>
      </c>
      <c r="B590" s="7" t="s">
        <v>259</v>
      </c>
      <c r="C590" s="30">
        <v>528</v>
      </c>
      <c r="D590" s="30">
        <v>0</v>
      </c>
      <c r="E590" s="30">
        <v>0</v>
      </c>
      <c r="F590" s="30">
        <v>0</v>
      </c>
      <c r="G590" s="31">
        <f t="shared" si="9"/>
        <v>528</v>
      </c>
    </row>
    <row r="591" spans="1:7">
      <c r="A591" s="7" t="s">
        <v>83</v>
      </c>
      <c r="B591" s="7" t="s">
        <v>272</v>
      </c>
      <c r="C591" s="30">
        <v>0</v>
      </c>
      <c r="D591" s="30">
        <v>0</v>
      </c>
      <c r="E591" s="30">
        <v>0</v>
      </c>
      <c r="F591" s="30">
        <v>1925</v>
      </c>
      <c r="G591" s="31">
        <f t="shared" si="9"/>
        <v>1925</v>
      </c>
    </row>
    <row r="592" spans="1:7">
      <c r="A592" s="7" t="s">
        <v>83</v>
      </c>
      <c r="B592" s="7" t="s">
        <v>250</v>
      </c>
      <c r="C592" s="30">
        <v>1320</v>
      </c>
      <c r="D592" s="30">
        <v>0</v>
      </c>
      <c r="E592" s="30">
        <v>0</v>
      </c>
      <c r="F592" s="30">
        <v>0</v>
      </c>
      <c r="G592" s="31">
        <f t="shared" si="9"/>
        <v>1320</v>
      </c>
    </row>
    <row r="593" spans="1:7">
      <c r="A593" s="7" t="s">
        <v>83</v>
      </c>
      <c r="B593" s="7" t="s">
        <v>252</v>
      </c>
      <c r="C593" s="30">
        <v>880</v>
      </c>
      <c r="D593" s="30">
        <v>0</v>
      </c>
      <c r="E593" s="30">
        <v>0</v>
      </c>
      <c r="F593" s="30">
        <v>0</v>
      </c>
      <c r="G593" s="31">
        <f t="shared" si="9"/>
        <v>880</v>
      </c>
    </row>
    <row r="594" spans="1:7">
      <c r="A594" s="7" t="s">
        <v>83</v>
      </c>
      <c r="B594" s="7" t="s">
        <v>281</v>
      </c>
      <c r="C594" s="30">
        <v>0</v>
      </c>
      <c r="D594" s="30">
        <v>0</v>
      </c>
      <c r="E594" s="30">
        <v>1402.5</v>
      </c>
      <c r="F594" s="30">
        <v>0</v>
      </c>
      <c r="G594" s="31">
        <f t="shared" si="9"/>
        <v>1402.5</v>
      </c>
    </row>
    <row r="595" spans="1:7">
      <c r="A595" s="7" t="s">
        <v>83</v>
      </c>
      <c r="B595" s="7" t="s">
        <v>236</v>
      </c>
      <c r="C595" s="30">
        <v>2640</v>
      </c>
      <c r="D595" s="30">
        <v>0</v>
      </c>
      <c r="E595" s="30">
        <v>1925</v>
      </c>
      <c r="F595" s="30">
        <v>0</v>
      </c>
      <c r="G595" s="31">
        <f t="shared" si="9"/>
        <v>4565</v>
      </c>
    </row>
    <row r="596" spans="1:7">
      <c r="A596" s="7" t="s">
        <v>83</v>
      </c>
      <c r="B596" s="7" t="s">
        <v>261</v>
      </c>
      <c r="C596" s="30">
        <v>0</v>
      </c>
      <c r="D596" s="30">
        <v>1760</v>
      </c>
      <c r="E596" s="30">
        <v>0</v>
      </c>
      <c r="F596" s="30">
        <v>1963.5</v>
      </c>
      <c r="G596" s="31">
        <f t="shared" si="9"/>
        <v>3723.5</v>
      </c>
    </row>
    <row r="597" spans="1:7">
      <c r="A597" s="7" t="s">
        <v>83</v>
      </c>
      <c r="B597" s="7" t="s">
        <v>290</v>
      </c>
      <c r="C597" s="30">
        <v>0</v>
      </c>
      <c r="D597" s="30">
        <v>0</v>
      </c>
      <c r="E597" s="30">
        <v>0</v>
      </c>
      <c r="F597" s="30">
        <v>330</v>
      </c>
      <c r="G597" s="31">
        <f t="shared" si="9"/>
        <v>330</v>
      </c>
    </row>
    <row r="598" spans="1:7">
      <c r="A598" s="7" t="s">
        <v>83</v>
      </c>
      <c r="B598" s="7" t="s">
        <v>297</v>
      </c>
      <c r="C598" s="30">
        <v>1584</v>
      </c>
      <c r="D598" s="30">
        <v>0</v>
      </c>
      <c r="E598" s="30">
        <v>0</v>
      </c>
      <c r="F598" s="30">
        <v>1375</v>
      </c>
      <c r="G598" s="31">
        <f t="shared" si="9"/>
        <v>2959</v>
      </c>
    </row>
    <row r="599" spans="1:7">
      <c r="A599" s="7" t="s">
        <v>83</v>
      </c>
      <c r="B599" s="7" t="s">
        <v>238</v>
      </c>
      <c r="C599" s="30">
        <v>0</v>
      </c>
      <c r="D599" s="30">
        <v>0</v>
      </c>
      <c r="E599" s="30">
        <v>0</v>
      </c>
      <c r="F599" s="30">
        <v>1375</v>
      </c>
      <c r="G599" s="31">
        <f t="shared" si="9"/>
        <v>1375</v>
      </c>
    </row>
    <row r="600" spans="1:7">
      <c r="A600" s="7" t="s">
        <v>83</v>
      </c>
      <c r="B600" s="7" t="s">
        <v>302</v>
      </c>
      <c r="C600" s="30">
        <v>0</v>
      </c>
      <c r="D600" s="30">
        <v>0</v>
      </c>
      <c r="E600" s="30">
        <v>55</v>
      </c>
      <c r="F600" s="30">
        <v>0</v>
      </c>
      <c r="G600" s="31">
        <f t="shared" si="9"/>
        <v>55</v>
      </c>
    </row>
    <row r="601" spans="1:7">
      <c r="A601" s="7" t="s">
        <v>83</v>
      </c>
      <c r="B601" s="7" t="s">
        <v>253</v>
      </c>
      <c r="C601" s="30">
        <v>0</v>
      </c>
      <c r="D601" s="30">
        <v>0</v>
      </c>
      <c r="E601" s="30">
        <v>1045</v>
      </c>
      <c r="F601" s="30">
        <v>0</v>
      </c>
      <c r="G601" s="31">
        <f t="shared" si="9"/>
        <v>1045</v>
      </c>
    </row>
    <row r="602" spans="1:7">
      <c r="A602" s="7" t="s">
        <v>83</v>
      </c>
      <c r="B602" s="7" t="s">
        <v>303</v>
      </c>
      <c r="C602" s="30">
        <v>0</v>
      </c>
      <c r="D602" s="30">
        <v>660</v>
      </c>
      <c r="E602" s="30">
        <v>0</v>
      </c>
      <c r="F602" s="30">
        <v>0</v>
      </c>
      <c r="G602" s="31">
        <f t="shared" si="9"/>
        <v>660</v>
      </c>
    </row>
    <row r="603" spans="1:7">
      <c r="A603" s="7" t="s">
        <v>83</v>
      </c>
      <c r="B603" s="7" t="s">
        <v>268</v>
      </c>
      <c r="C603" s="30">
        <v>0</v>
      </c>
      <c r="D603" s="30">
        <v>220</v>
      </c>
      <c r="E603" s="30">
        <v>0</v>
      </c>
      <c r="F603" s="30">
        <v>0</v>
      </c>
      <c r="G603" s="31">
        <f t="shared" si="9"/>
        <v>220</v>
      </c>
    </row>
    <row r="604" spans="1:7">
      <c r="A604" s="7" t="s">
        <v>83</v>
      </c>
      <c r="B604" s="7" t="s">
        <v>308</v>
      </c>
      <c r="C604" s="30">
        <v>0</v>
      </c>
      <c r="D604" s="30">
        <v>110</v>
      </c>
      <c r="E604" s="30">
        <v>0</v>
      </c>
      <c r="F604" s="30">
        <v>0</v>
      </c>
      <c r="G604" s="31">
        <f t="shared" si="9"/>
        <v>110</v>
      </c>
    </row>
    <row r="605" spans="1:7">
      <c r="A605" s="7" t="s">
        <v>83</v>
      </c>
      <c r="B605" s="7" t="s">
        <v>284</v>
      </c>
      <c r="C605" s="30">
        <v>0</v>
      </c>
      <c r="D605" s="30">
        <v>0</v>
      </c>
      <c r="E605" s="30">
        <v>0</v>
      </c>
      <c r="F605" s="30">
        <v>440</v>
      </c>
      <c r="G605" s="31">
        <f t="shared" si="9"/>
        <v>440</v>
      </c>
    </row>
    <row r="606" spans="1:7">
      <c r="A606" s="7" t="s">
        <v>83</v>
      </c>
      <c r="B606" s="7" t="s">
        <v>229</v>
      </c>
      <c r="C606" s="30">
        <v>0</v>
      </c>
      <c r="D606" s="30">
        <v>0</v>
      </c>
      <c r="E606" s="30">
        <v>0</v>
      </c>
      <c r="F606" s="30">
        <v>3850</v>
      </c>
      <c r="G606" s="31">
        <f t="shared" si="9"/>
        <v>3850</v>
      </c>
    </row>
    <row r="607" spans="1:7">
      <c r="A607" s="7" t="s">
        <v>83</v>
      </c>
      <c r="B607" s="7" t="s">
        <v>282</v>
      </c>
      <c r="C607" s="30">
        <v>2640</v>
      </c>
      <c r="D607" s="30">
        <v>0</v>
      </c>
      <c r="E607" s="30">
        <v>0</v>
      </c>
      <c r="F607" s="30">
        <v>0</v>
      </c>
      <c r="G607" s="31">
        <f t="shared" si="9"/>
        <v>2640</v>
      </c>
    </row>
    <row r="608" spans="1:7">
      <c r="A608" s="7" t="s">
        <v>83</v>
      </c>
      <c r="B608" s="7" t="s">
        <v>286</v>
      </c>
      <c r="C608" s="30">
        <v>0</v>
      </c>
      <c r="D608" s="30">
        <v>0</v>
      </c>
      <c r="E608" s="30">
        <v>0</v>
      </c>
      <c r="F608" s="30">
        <v>522.5</v>
      </c>
      <c r="G608" s="31">
        <f t="shared" si="9"/>
        <v>522.5</v>
      </c>
    </row>
    <row r="609" spans="1:7">
      <c r="A609" s="7" t="s">
        <v>83</v>
      </c>
      <c r="B609" s="7" t="s">
        <v>244</v>
      </c>
      <c r="C609" s="30">
        <v>0</v>
      </c>
      <c r="D609" s="30">
        <v>0</v>
      </c>
      <c r="E609" s="30">
        <v>0</v>
      </c>
      <c r="F609" s="30">
        <v>385</v>
      </c>
      <c r="G609" s="31">
        <f t="shared" si="9"/>
        <v>385</v>
      </c>
    </row>
    <row r="610" spans="1:7">
      <c r="A610" s="7" t="s">
        <v>83</v>
      </c>
      <c r="B610" s="7" t="s">
        <v>256</v>
      </c>
      <c r="C610" s="30">
        <v>0</v>
      </c>
      <c r="D610" s="30">
        <v>0</v>
      </c>
      <c r="E610" s="30">
        <v>0</v>
      </c>
      <c r="F610" s="30">
        <v>1168.75</v>
      </c>
      <c r="G610" s="31">
        <f t="shared" si="9"/>
        <v>1168.75</v>
      </c>
    </row>
    <row r="611" spans="1:7">
      <c r="A611" s="7" t="s">
        <v>83</v>
      </c>
      <c r="B611" s="7" t="s">
        <v>265</v>
      </c>
      <c r="C611" s="30">
        <v>0</v>
      </c>
      <c r="D611" s="30">
        <v>0</v>
      </c>
      <c r="E611" s="30">
        <v>0</v>
      </c>
      <c r="F611" s="30">
        <v>783.75</v>
      </c>
      <c r="G611" s="31">
        <f t="shared" si="9"/>
        <v>783.75</v>
      </c>
    </row>
    <row r="612" spans="1:7">
      <c r="A612" s="7" t="s">
        <v>88</v>
      </c>
      <c r="B612" s="7" t="s">
        <v>231</v>
      </c>
      <c r="C612" s="30">
        <v>0</v>
      </c>
      <c r="D612" s="30">
        <v>87.75</v>
      </c>
      <c r="E612" s="30">
        <v>0</v>
      </c>
      <c r="F612" s="30">
        <v>0</v>
      </c>
      <c r="G612" s="31">
        <f t="shared" si="9"/>
        <v>87.75</v>
      </c>
    </row>
    <row r="613" spans="1:7">
      <c r="A613" s="7" t="s">
        <v>88</v>
      </c>
      <c r="B613" s="7" t="s">
        <v>247</v>
      </c>
      <c r="C613" s="30">
        <v>0</v>
      </c>
      <c r="D613" s="30">
        <v>0</v>
      </c>
      <c r="E613" s="30">
        <v>0</v>
      </c>
      <c r="F613" s="30">
        <v>780</v>
      </c>
      <c r="G613" s="31">
        <f t="shared" si="9"/>
        <v>780</v>
      </c>
    </row>
    <row r="614" spans="1:7">
      <c r="A614" s="7" t="s">
        <v>88</v>
      </c>
      <c r="B614" s="7" t="s">
        <v>276</v>
      </c>
      <c r="C614" s="30">
        <v>0</v>
      </c>
      <c r="D614" s="30">
        <v>78</v>
      </c>
      <c r="E614" s="30">
        <v>0</v>
      </c>
      <c r="F614" s="30">
        <v>0</v>
      </c>
      <c r="G614" s="31">
        <f t="shared" si="9"/>
        <v>78</v>
      </c>
    </row>
    <row r="615" spans="1:7">
      <c r="A615" s="7" t="s">
        <v>88</v>
      </c>
      <c r="B615" s="7" t="s">
        <v>233</v>
      </c>
      <c r="C615" s="30">
        <v>0</v>
      </c>
      <c r="D615" s="30">
        <v>0</v>
      </c>
      <c r="E615" s="30">
        <v>0</v>
      </c>
      <c r="F615" s="30">
        <v>204.75</v>
      </c>
      <c r="G615" s="31">
        <f t="shared" si="9"/>
        <v>204.75</v>
      </c>
    </row>
    <row r="616" spans="1:7">
      <c r="A616" s="7" t="s">
        <v>88</v>
      </c>
      <c r="B616" s="7" t="s">
        <v>234</v>
      </c>
      <c r="C616" s="30">
        <v>0</v>
      </c>
      <c r="D616" s="30">
        <v>117</v>
      </c>
      <c r="E616" s="30">
        <v>0</v>
      </c>
      <c r="F616" s="30">
        <v>0</v>
      </c>
      <c r="G616" s="31">
        <f t="shared" si="9"/>
        <v>117</v>
      </c>
    </row>
    <row r="617" spans="1:7">
      <c r="A617" s="7" t="s">
        <v>88</v>
      </c>
      <c r="B617" s="7" t="s">
        <v>295</v>
      </c>
      <c r="C617" s="30">
        <v>0</v>
      </c>
      <c r="D617" s="30">
        <v>0</v>
      </c>
      <c r="E617" s="30">
        <v>390</v>
      </c>
      <c r="F617" s="30">
        <v>0</v>
      </c>
      <c r="G617" s="31">
        <f t="shared" si="9"/>
        <v>390</v>
      </c>
    </row>
    <row r="618" spans="1:7">
      <c r="A618" s="7" t="s">
        <v>88</v>
      </c>
      <c r="B618" s="7" t="s">
        <v>287</v>
      </c>
      <c r="C618" s="30">
        <v>187.2</v>
      </c>
      <c r="D618" s="30">
        <v>0</v>
      </c>
      <c r="E618" s="30">
        <v>0</v>
      </c>
      <c r="F618" s="30">
        <v>0</v>
      </c>
      <c r="G618" s="31">
        <f t="shared" si="9"/>
        <v>187.2</v>
      </c>
    </row>
    <row r="619" spans="1:7">
      <c r="A619" s="7" t="s">
        <v>88</v>
      </c>
      <c r="B619" s="7" t="s">
        <v>256</v>
      </c>
      <c r="C619" s="30">
        <v>312</v>
      </c>
      <c r="D619" s="30">
        <v>0</v>
      </c>
      <c r="E619" s="30">
        <v>0</v>
      </c>
      <c r="F619" s="30">
        <v>0</v>
      </c>
      <c r="G619" s="31">
        <f t="shared" si="9"/>
        <v>312</v>
      </c>
    </row>
    <row r="620" spans="1:7">
      <c r="A620" s="7" t="s">
        <v>43</v>
      </c>
      <c r="B620" s="7" t="s">
        <v>231</v>
      </c>
      <c r="C620" s="30">
        <v>0</v>
      </c>
      <c r="D620" s="30">
        <v>0</v>
      </c>
      <c r="E620" s="30">
        <v>232.5</v>
      </c>
      <c r="F620" s="30">
        <v>0</v>
      </c>
      <c r="G620" s="31">
        <f t="shared" si="9"/>
        <v>232.5</v>
      </c>
    </row>
    <row r="621" spans="1:7">
      <c r="A621" s="7" t="s">
        <v>43</v>
      </c>
      <c r="B621" s="7" t="s">
        <v>232</v>
      </c>
      <c r="C621" s="30">
        <v>0</v>
      </c>
      <c r="D621" s="30">
        <v>104.62</v>
      </c>
      <c r="E621" s="30">
        <v>0</v>
      </c>
      <c r="F621" s="30">
        <v>0</v>
      </c>
      <c r="G621" s="31">
        <f t="shared" si="9"/>
        <v>104.62</v>
      </c>
    </row>
    <row r="622" spans="1:7">
      <c r="A622" s="7" t="s">
        <v>43</v>
      </c>
      <c r="B622" s="7" t="s">
        <v>258</v>
      </c>
      <c r="C622" s="30">
        <v>133.91999999999999</v>
      </c>
      <c r="D622" s="30">
        <v>0</v>
      </c>
      <c r="E622" s="30">
        <v>0</v>
      </c>
      <c r="F622" s="30">
        <v>0</v>
      </c>
      <c r="G622" s="31">
        <f t="shared" si="9"/>
        <v>133.91999999999999</v>
      </c>
    </row>
    <row r="623" spans="1:7">
      <c r="A623" s="7" t="s">
        <v>43</v>
      </c>
      <c r="B623" s="7" t="s">
        <v>227</v>
      </c>
      <c r="C623" s="30">
        <v>0</v>
      </c>
      <c r="D623" s="30">
        <v>387.5</v>
      </c>
      <c r="E623" s="30">
        <v>0</v>
      </c>
      <c r="F623" s="30">
        <v>43.4</v>
      </c>
      <c r="G623" s="31">
        <f t="shared" si="9"/>
        <v>430.9</v>
      </c>
    </row>
    <row r="624" spans="1:7">
      <c r="A624" s="7" t="s">
        <v>43</v>
      </c>
      <c r="B624" s="7" t="s">
        <v>249</v>
      </c>
      <c r="C624" s="30">
        <v>0</v>
      </c>
      <c r="D624" s="30">
        <v>310</v>
      </c>
      <c r="E624" s="30">
        <v>0</v>
      </c>
      <c r="F624" s="30">
        <v>0</v>
      </c>
      <c r="G624" s="31">
        <f t="shared" si="9"/>
        <v>310</v>
      </c>
    </row>
    <row r="625" spans="1:7">
      <c r="A625" s="7" t="s">
        <v>43</v>
      </c>
      <c r="B625" s="7" t="s">
        <v>259</v>
      </c>
      <c r="C625" s="30">
        <v>0</v>
      </c>
      <c r="D625" s="30">
        <v>0</v>
      </c>
      <c r="E625" s="30">
        <v>15.5</v>
      </c>
      <c r="F625" s="30">
        <v>0</v>
      </c>
      <c r="G625" s="31">
        <f t="shared" si="9"/>
        <v>15.5</v>
      </c>
    </row>
    <row r="626" spans="1:7">
      <c r="A626" s="7" t="s">
        <v>43</v>
      </c>
      <c r="B626" s="7" t="s">
        <v>272</v>
      </c>
      <c r="C626" s="30">
        <v>18.600000000000001</v>
      </c>
      <c r="D626" s="30">
        <v>0</v>
      </c>
      <c r="E626" s="30">
        <v>0</v>
      </c>
      <c r="F626" s="30">
        <v>0</v>
      </c>
      <c r="G626" s="31">
        <f t="shared" si="9"/>
        <v>18.600000000000001</v>
      </c>
    </row>
    <row r="627" spans="1:7">
      <c r="A627" s="7" t="s">
        <v>43</v>
      </c>
      <c r="B627" s="7" t="s">
        <v>250</v>
      </c>
      <c r="C627" s="30">
        <v>0</v>
      </c>
      <c r="D627" s="30">
        <v>0</v>
      </c>
      <c r="E627" s="30">
        <v>193.75</v>
      </c>
      <c r="F627" s="30">
        <v>0</v>
      </c>
      <c r="G627" s="31">
        <f t="shared" si="9"/>
        <v>193.75</v>
      </c>
    </row>
    <row r="628" spans="1:7">
      <c r="A628" s="7" t="s">
        <v>43</v>
      </c>
      <c r="B628" s="7" t="s">
        <v>301</v>
      </c>
      <c r="C628" s="30">
        <v>0</v>
      </c>
      <c r="D628" s="30">
        <v>0</v>
      </c>
      <c r="E628" s="30">
        <v>0</v>
      </c>
      <c r="F628" s="30">
        <v>77.5</v>
      </c>
      <c r="G628" s="31">
        <f t="shared" si="9"/>
        <v>77.5</v>
      </c>
    </row>
    <row r="629" spans="1:7">
      <c r="A629" s="7" t="s">
        <v>43</v>
      </c>
      <c r="B629" s="7" t="s">
        <v>236</v>
      </c>
      <c r="C629" s="30">
        <v>223.2</v>
      </c>
      <c r="D629" s="30">
        <v>232.5</v>
      </c>
      <c r="E629" s="30">
        <v>310</v>
      </c>
      <c r="F629" s="30">
        <v>0</v>
      </c>
      <c r="G629" s="31">
        <f t="shared" si="9"/>
        <v>765.7</v>
      </c>
    </row>
    <row r="630" spans="1:7">
      <c r="A630" s="7" t="s">
        <v>43</v>
      </c>
      <c r="B630" s="7" t="s">
        <v>261</v>
      </c>
      <c r="C630" s="30">
        <v>0</v>
      </c>
      <c r="D630" s="30">
        <v>0</v>
      </c>
      <c r="E630" s="30">
        <v>0</v>
      </c>
      <c r="F630" s="30">
        <v>155</v>
      </c>
      <c r="G630" s="31">
        <f t="shared" si="9"/>
        <v>155</v>
      </c>
    </row>
    <row r="631" spans="1:7">
      <c r="A631" s="7" t="s">
        <v>43</v>
      </c>
      <c r="B631" s="7" t="s">
        <v>267</v>
      </c>
      <c r="C631" s="30">
        <v>0</v>
      </c>
      <c r="D631" s="30">
        <v>0</v>
      </c>
      <c r="E631" s="30">
        <v>55.8</v>
      </c>
      <c r="F631" s="30">
        <v>0</v>
      </c>
      <c r="G631" s="31">
        <f t="shared" si="9"/>
        <v>55.8</v>
      </c>
    </row>
    <row r="632" spans="1:7">
      <c r="A632" s="7" t="s">
        <v>43</v>
      </c>
      <c r="B632" s="7" t="s">
        <v>238</v>
      </c>
      <c r="C632" s="30">
        <v>0</v>
      </c>
      <c r="D632" s="30">
        <v>155</v>
      </c>
      <c r="E632" s="30">
        <v>0</v>
      </c>
      <c r="F632" s="30">
        <v>0</v>
      </c>
      <c r="G632" s="31">
        <f t="shared" si="9"/>
        <v>155</v>
      </c>
    </row>
    <row r="633" spans="1:7">
      <c r="A633" s="7" t="s">
        <v>43</v>
      </c>
      <c r="B633" s="7" t="s">
        <v>262</v>
      </c>
      <c r="C633" s="30">
        <v>0</v>
      </c>
      <c r="D633" s="30">
        <v>162.75</v>
      </c>
      <c r="E633" s="30">
        <v>0</v>
      </c>
      <c r="F633" s="30">
        <v>0</v>
      </c>
      <c r="G633" s="31">
        <f t="shared" si="9"/>
        <v>162.75</v>
      </c>
    </row>
    <row r="634" spans="1:7">
      <c r="A634" s="7" t="s">
        <v>43</v>
      </c>
      <c r="B634" s="7" t="s">
        <v>241</v>
      </c>
      <c r="C634" s="30">
        <v>62</v>
      </c>
      <c r="D634" s="30">
        <v>0</v>
      </c>
      <c r="E634" s="30">
        <v>0</v>
      </c>
      <c r="F634" s="30">
        <v>0</v>
      </c>
      <c r="G634" s="31">
        <f t="shared" si="9"/>
        <v>62</v>
      </c>
    </row>
    <row r="635" spans="1:7">
      <c r="A635" s="7" t="s">
        <v>43</v>
      </c>
      <c r="B635" s="7" t="s">
        <v>242</v>
      </c>
      <c r="C635" s="30">
        <v>0</v>
      </c>
      <c r="D635" s="30">
        <v>0</v>
      </c>
      <c r="E635" s="30">
        <v>0</v>
      </c>
      <c r="F635" s="30">
        <v>260.39999999999998</v>
      </c>
      <c r="G635" s="31">
        <f t="shared" si="9"/>
        <v>260.39999999999998</v>
      </c>
    </row>
    <row r="636" spans="1:7">
      <c r="A636" s="7" t="s">
        <v>43</v>
      </c>
      <c r="B636" s="7" t="s">
        <v>229</v>
      </c>
      <c r="C636" s="30">
        <v>0</v>
      </c>
      <c r="D636" s="30">
        <v>0</v>
      </c>
      <c r="E636" s="30">
        <v>0</v>
      </c>
      <c r="F636" s="30">
        <v>294.5</v>
      </c>
      <c r="G636" s="31">
        <f t="shared" si="9"/>
        <v>294.5</v>
      </c>
    </row>
    <row r="637" spans="1:7">
      <c r="A637" s="7" t="s">
        <v>43</v>
      </c>
      <c r="B637" s="7" t="s">
        <v>282</v>
      </c>
      <c r="C637" s="30">
        <v>0</v>
      </c>
      <c r="D637" s="30">
        <v>0</v>
      </c>
      <c r="E637" s="30">
        <v>0</v>
      </c>
      <c r="F637" s="30">
        <v>139.5</v>
      </c>
      <c r="G637" s="31">
        <f t="shared" si="9"/>
        <v>139.5</v>
      </c>
    </row>
    <row r="638" spans="1:7">
      <c r="A638" s="7" t="s">
        <v>43</v>
      </c>
      <c r="B638" s="7" t="s">
        <v>244</v>
      </c>
      <c r="C638" s="30">
        <v>0</v>
      </c>
      <c r="D638" s="30">
        <v>251.1</v>
      </c>
      <c r="E638" s="30">
        <v>0</v>
      </c>
      <c r="F638" s="30">
        <v>325.5</v>
      </c>
      <c r="G638" s="31">
        <f t="shared" si="9"/>
        <v>576.6</v>
      </c>
    </row>
    <row r="639" spans="1:7">
      <c r="A639" s="7" t="s">
        <v>43</v>
      </c>
      <c r="B639" s="7" t="s">
        <v>245</v>
      </c>
      <c r="C639" s="30">
        <v>0</v>
      </c>
      <c r="D639" s="30">
        <v>155</v>
      </c>
      <c r="E639" s="30">
        <v>0</v>
      </c>
      <c r="F639" s="30">
        <v>0</v>
      </c>
      <c r="G639" s="31">
        <f t="shared" si="9"/>
        <v>155</v>
      </c>
    </row>
    <row r="640" spans="1:7">
      <c r="A640" s="7" t="s">
        <v>43</v>
      </c>
      <c r="B640" s="7" t="s">
        <v>275</v>
      </c>
      <c r="C640" s="30">
        <v>0</v>
      </c>
      <c r="D640" s="30">
        <v>0</v>
      </c>
      <c r="E640" s="30">
        <v>186</v>
      </c>
      <c r="F640" s="30">
        <v>0</v>
      </c>
      <c r="G640" s="31">
        <f t="shared" si="9"/>
        <v>186</v>
      </c>
    </row>
    <row r="641" spans="1:7">
      <c r="A641" s="7" t="s">
        <v>115</v>
      </c>
      <c r="B641" s="7" t="s">
        <v>247</v>
      </c>
      <c r="C641" s="30">
        <v>0</v>
      </c>
      <c r="D641" s="30">
        <v>45</v>
      </c>
      <c r="E641" s="30">
        <v>0</v>
      </c>
      <c r="F641" s="30">
        <v>0</v>
      </c>
      <c r="G641" s="31">
        <f t="shared" si="9"/>
        <v>45</v>
      </c>
    </row>
    <row r="642" spans="1:7">
      <c r="A642" s="7" t="s">
        <v>115</v>
      </c>
      <c r="B642" s="7" t="s">
        <v>272</v>
      </c>
      <c r="C642" s="30">
        <v>0</v>
      </c>
      <c r="D642" s="30">
        <v>342</v>
      </c>
      <c r="E642" s="30">
        <v>0</v>
      </c>
      <c r="F642" s="30">
        <v>525</v>
      </c>
      <c r="G642" s="31">
        <f t="shared" si="9"/>
        <v>867</v>
      </c>
    </row>
    <row r="643" spans="1:7">
      <c r="A643" s="7" t="s">
        <v>115</v>
      </c>
      <c r="B643" s="7" t="s">
        <v>250</v>
      </c>
      <c r="C643" s="30">
        <v>192</v>
      </c>
      <c r="D643" s="30">
        <v>0</v>
      </c>
      <c r="E643" s="30">
        <v>750</v>
      </c>
      <c r="F643" s="30">
        <v>0</v>
      </c>
      <c r="G643" s="31">
        <f t="shared" si="9"/>
        <v>942</v>
      </c>
    </row>
    <row r="644" spans="1:7">
      <c r="A644" s="7" t="s">
        <v>115</v>
      </c>
      <c r="B644" s="7" t="s">
        <v>289</v>
      </c>
      <c r="C644" s="30">
        <v>0</v>
      </c>
      <c r="D644" s="30">
        <v>0</v>
      </c>
      <c r="E644" s="30">
        <v>450</v>
      </c>
      <c r="F644" s="30">
        <v>0</v>
      </c>
      <c r="G644" s="31">
        <f t="shared" ref="G644:G707" si="10">SUM(C644:F644)</f>
        <v>450</v>
      </c>
    </row>
    <row r="645" spans="1:7">
      <c r="A645" s="7" t="s">
        <v>115</v>
      </c>
      <c r="B645" s="7" t="s">
        <v>255</v>
      </c>
      <c r="C645" s="30">
        <v>0</v>
      </c>
      <c r="D645" s="30">
        <v>135</v>
      </c>
      <c r="E645" s="30">
        <v>0</v>
      </c>
      <c r="F645" s="30">
        <v>225</v>
      </c>
      <c r="G645" s="31">
        <f t="shared" si="10"/>
        <v>360</v>
      </c>
    </row>
    <row r="646" spans="1:7">
      <c r="A646" s="7" t="s">
        <v>115</v>
      </c>
      <c r="B646" s="7" t="s">
        <v>244</v>
      </c>
      <c r="C646" s="30">
        <v>0</v>
      </c>
      <c r="D646" s="30">
        <v>0</v>
      </c>
      <c r="E646" s="30">
        <v>446.25</v>
      </c>
      <c r="F646" s="30">
        <v>0</v>
      </c>
      <c r="G646" s="31">
        <f t="shared" si="10"/>
        <v>446.25</v>
      </c>
    </row>
    <row r="647" spans="1:7">
      <c r="A647" s="7" t="s">
        <v>115</v>
      </c>
      <c r="B647" s="7" t="s">
        <v>265</v>
      </c>
      <c r="C647" s="30">
        <v>216</v>
      </c>
      <c r="D647" s="30">
        <v>0</v>
      </c>
      <c r="E647" s="30">
        <v>0</v>
      </c>
      <c r="F647" s="30">
        <v>0</v>
      </c>
      <c r="G647" s="31">
        <f t="shared" si="10"/>
        <v>216</v>
      </c>
    </row>
    <row r="648" spans="1:7">
      <c r="A648" s="7" t="s">
        <v>115</v>
      </c>
      <c r="B648" s="7" t="s">
        <v>275</v>
      </c>
      <c r="C648" s="30">
        <v>0</v>
      </c>
      <c r="D648" s="30">
        <v>0</v>
      </c>
      <c r="E648" s="30">
        <v>0</v>
      </c>
      <c r="F648" s="30">
        <v>191.25</v>
      </c>
      <c r="G648" s="31">
        <f t="shared" si="10"/>
        <v>191.25</v>
      </c>
    </row>
    <row r="649" spans="1:7">
      <c r="A649" s="7" t="s">
        <v>116</v>
      </c>
      <c r="B649" s="7" t="s">
        <v>227</v>
      </c>
      <c r="C649" s="30">
        <v>0</v>
      </c>
      <c r="D649" s="30">
        <v>0</v>
      </c>
      <c r="E649" s="30">
        <v>0</v>
      </c>
      <c r="F649" s="30">
        <v>243.67</v>
      </c>
      <c r="G649" s="31">
        <f t="shared" si="10"/>
        <v>243.67</v>
      </c>
    </row>
    <row r="650" spans="1:7">
      <c r="A650" s="7" t="s">
        <v>116</v>
      </c>
      <c r="B650" s="7" t="s">
        <v>235</v>
      </c>
      <c r="C650" s="30">
        <v>0</v>
      </c>
      <c r="D650" s="30">
        <v>0</v>
      </c>
      <c r="E650" s="30">
        <v>0</v>
      </c>
      <c r="F650" s="30">
        <v>38</v>
      </c>
      <c r="G650" s="31">
        <f t="shared" si="10"/>
        <v>38</v>
      </c>
    </row>
    <row r="651" spans="1:7">
      <c r="A651" s="7" t="s">
        <v>116</v>
      </c>
      <c r="B651" s="7" t="s">
        <v>228</v>
      </c>
      <c r="C651" s="30">
        <v>0</v>
      </c>
      <c r="D651" s="30">
        <v>0</v>
      </c>
      <c r="E651" s="30">
        <v>190</v>
      </c>
      <c r="F651" s="30">
        <v>0</v>
      </c>
      <c r="G651" s="31">
        <f t="shared" si="10"/>
        <v>190</v>
      </c>
    </row>
    <row r="652" spans="1:7">
      <c r="A652" s="7" t="s">
        <v>116</v>
      </c>
      <c r="B652" s="7" t="s">
        <v>241</v>
      </c>
      <c r="C652" s="30">
        <v>0</v>
      </c>
      <c r="D652" s="30">
        <v>199.5</v>
      </c>
      <c r="E652" s="30">
        <v>0</v>
      </c>
      <c r="F652" s="30">
        <v>0</v>
      </c>
      <c r="G652" s="31">
        <f t="shared" si="10"/>
        <v>199.5</v>
      </c>
    </row>
    <row r="653" spans="1:7">
      <c r="A653" s="7" t="s">
        <v>116</v>
      </c>
      <c r="B653" s="7" t="s">
        <v>229</v>
      </c>
      <c r="C653" s="30">
        <v>0</v>
      </c>
      <c r="D653" s="30">
        <v>807.5</v>
      </c>
      <c r="E653" s="30">
        <v>0</v>
      </c>
      <c r="F653" s="30">
        <v>0</v>
      </c>
      <c r="G653" s="31">
        <f t="shared" si="10"/>
        <v>807.5</v>
      </c>
    </row>
    <row r="654" spans="1:7">
      <c r="A654" s="7" t="s">
        <v>116</v>
      </c>
      <c r="B654" s="7" t="s">
        <v>244</v>
      </c>
      <c r="C654" s="30">
        <v>0</v>
      </c>
      <c r="D654" s="30">
        <v>0</v>
      </c>
      <c r="E654" s="30">
        <v>0</v>
      </c>
      <c r="F654" s="30">
        <v>1045</v>
      </c>
      <c r="G654" s="31">
        <f t="shared" si="10"/>
        <v>1045</v>
      </c>
    </row>
    <row r="655" spans="1:7">
      <c r="A655" s="7" t="s">
        <v>116</v>
      </c>
      <c r="B655" s="7" t="s">
        <v>230</v>
      </c>
      <c r="C655" s="30">
        <v>205.2</v>
      </c>
      <c r="D655" s="30">
        <v>0</v>
      </c>
      <c r="E655" s="30">
        <v>0</v>
      </c>
      <c r="F655" s="30">
        <v>0</v>
      </c>
      <c r="G655" s="31">
        <f t="shared" si="10"/>
        <v>205.2</v>
      </c>
    </row>
    <row r="656" spans="1:7">
      <c r="A656" s="7" t="s">
        <v>116</v>
      </c>
      <c r="B656" s="7" t="s">
        <v>256</v>
      </c>
      <c r="C656" s="30">
        <v>0</v>
      </c>
      <c r="D656" s="30">
        <v>0</v>
      </c>
      <c r="E656" s="30">
        <v>0</v>
      </c>
      <c r="F656" s="30">
        <v>323</v>
      </c>
      <c r="G656" s="31">
        <f t="shared" si="10"/>
        <v>323</v>
      </c>
    </row>
    <row r="657" spans="1:7">
      <c r="A657" s="7" t="s">
        <v>116</v>
      </c>
      <c r="B657" s="7" t="s">
        <v>275</v>
      </c>
      <c r="C657" s="30">
        <v>0</v>
      </c>
      <c r="D657" s="30">
        <v>0</v>
      </c>
      <c r="E657" s="30">
        <v>0</v>
      </c>
      <c r="F657" s="30">
        <v>304</v>
      </c>
      <c r="G657" s="31">
        <f t="shared" si="10"/>
        <v>304</v>
      </c>
    </row>
    <row r="658" spans="1:7">
      <c r="A658" s="7" t="s">
        <v>102</v>
      </c>
      <c r="B658" s="7" t="s">
        <v>225</v>
      </c>
      <c r="C658" s="30">
        <v>0</v>
      </c>
      <c r="D658" s="30">
        <v>0</v>
      </c>
      <c r="E658" s="30">
        <v>513</v>
      </c>
      <c r="F658" s="30">
        <v>0</v>
      </c>
      <c r="G658" s="31">
        <f t="shared" si="10"/>
        <v>513</v>
      </c>
    </row>
    <row r="659" spans="1:7">
      <c r="A659" s="7" t="s">
        <v>102</v>
      </c>
      <c r="B659" s="7" t="s">
        <v>232</v>
      </c>
      <c r="C659" s="30">
        <v>0</v>
      </c>
      <c r="D659" s="30">
        <v>0</v>
      </c>
      <c r="E659" s="30">
        <v>0</v>
      </c>
      <c r="F659" s="30">
        <v>912</v>
      </c>
      <c r="G659" s="31">
        <f t="shared" si="10"/>
        <v>912</v>
      </c>
    </row>
    <row r="660" spans="1:7">
      <c r="A660" s="7" t="s">
        <v>102</v>
      </c>
      <c r="B660" s="7" t="s">
        <v>276</v>
      </c>
      <c r="C660" s="30">
        <v>0</v>
      </c>
      <c r="D660" s="30">
        <v>136.80000000000001</v>
      </c>
      <c r="E660" s="30">
        <v>0</v>
      </c>
      <c r="F660" s="30">
        <v>0</v>
      </c>
      <c r="G660" s="31">
        <f t="shared" si="10"/>
        <v>136.80000000000001</v>
      </c>
    </row>
    <row r="661" spans="1:7">
      <c r="A661" s="7" t="s">
        <v>102</v>
      </c>
      <c r="B661" s="7" t="s">
        <v>227</v>
      </c>
      <c r="C661" s="30">
        <v>0</v>
      </c>
      <c r="D661" s="30">
        <v>1596</v>
      </c>
      <c r="E661" s="30">
        <v>0</v>
      </c>
      <c r="F661" s="30">
        <v>0</v>
      </c>
      <c r="G661" s="31">
        <f t="shared" si="10"/>
        <v>1596</v>
      </c>
    </row>
    <row r="662" spans="1:7">
      <c r="A662" s="7" t="s">
        <v>102</v>
      </c>
      <c r="B662" s="7" t="s">
        <v>267</v>
      </c>
      <c r="C662" s="30">
        <v>0</v>
      </c>
      <c r="D662" s="30">
        <v>346.56</v>
      </c>
      <c r="E662" s="30">
        <v>0</v>
      </c>
      <c r="F662" s="30">
        <v>0</v>
      </c>
      <c r="G662" s="31">
        <f t="shared" si="10"/>
        <v>346.56</v>
      </c>
    </row>
    <row r="663" spans="1:7">
      <c r="A663" s="7" t="s">
        <v>102</v>
      </c>
      <c r="B663" s="7" t="s">
        <v>305</v>
      </c>
      <c r="C663" s="30">
        <v>0</v>
      </c>
      <c r="D663" s="30">
        <v>912</v>
      </c>
      <c r="E663" s="30">
        <v>0</v>
      </c>
      <c r="F663" s="30">
        <v>0</v>
      </c>
      <c r="G663" s="31">
        <f t="shared" si="10"/>
        <v>912</v>
      </c>
    </row>
    <row r="664" spans="1:7">
      <c r="A664" s="7" t="s">
        <v>102</v>
      </c>
      <c r="B664" s="7" t="s">
        <v>302</v>
      </c>
      <c r="C664" s="30">
        <v>0</v>
      </c>
      <c r="D664" s="30">
        <v>319.2</v>
      </c>
      <c r="E664" s="30">
        <v>0</v>
      </c>
      <c r="F664" s="30">
        <v>0</v>
      </c>
      <c r="G664" s="31">
        <f t="shared" si="10"/>
        <v>319.2</v>
      </c>
    </row>
    <row r="665" spans="1:7">
      <c r="A665" s="7" t="s">
        <v>102</v>
      </c>
      <c r="B665" s="7" t="s">
        <v>299</v>
      </c>
      <c r="C665" s="30">
        <v>0</v>
      </c>
      <c r="D665" s="30">
        <v>0</v>
      </c>
      <c r="E665" s="30">
        <v>912</v>
      </c>
      <c r="F665" s="30">
        <v>0</v>
      </c>
      <c r="G665" s="31">
        <f t="shared" si="10"/>
        <v>912</v>
      </c>
    </row>
    <row r="666" spans="1:7">
      <c r="A666" s="7" t="s">
        <v>102</v>
      </c>
      <c r="B666" s="7" t="s">
        <v>241</v>
      </c>
      <c r="C666" s="30">
        <v>655.20000000000005</v>
      </c>
      <c r="D666" s="30">
        <v>0</v>
      </c>
      <c r="E666" s="30">
        <v>0</v>
      </c>
      <c r="F666" s="30">
        <v>0</v>
      </c>
      <c r="G666" s="31">
        <f t="shared" si="10"/>
        <v>655.20000000000005</v>
      </c>
    </row>
    <row r="667" spans="1:7">
      <c r="A667" s="7" t="s">
        <v>102</v>
      </c>
      <c r="B667" s="7" t="s">
        <v>242</v>
      </c>
      <c r="C667" s="30">
        <v>1375.92</v>
      </c>
      <c r="D667" s="30">
        <v>0</v>
      </c>
      <c r="E667" s="30">
        <v>0</v>
      </c>
      <c r="F667" s="30">
        <v>0</v>
      </c>
      <c r="G667" s="31">
        <f t="shared" si="10"/>
        <v>1375.92</v>
      </c>
    </row>
    <row r="668" spans="1:7">
      <c r="A668" s="7" t="s">
        <v>102</v>
      </c>
      <c r="B668" s="7" t="s">
        <v>286</v>
      </c>
      <c r="C668" s="30">
        <v>436.8</v>
      </c>
      <c r="D668" s="30">
        <v>0</v>
      </c>
      <c r="E668" s="30">
        <v>0</v>
      </c>
      <c r="F668" s="30">
        <v>0</v>
      </c>
      <c r="G668" s="31">
        <f t="shared" si="10"/>
        <v>436.8</v>
      </c>
    </row>
    <row r="669" spans="1:7">
      <c r="A669" s="7" t="s">
        <v>102</v>
      </c>
      <c r="B669" s="7" t="s">
        <v>244</v>
      </c>
      <c r="C669" s="30">
        <v>546</v>
      </c>
      <c r="D669" s="30">
        <v>0</v>
      </c>
      <c r="E669" s="30">
        <v>0</v>
      </c>
      <c r="F669" s="30">
        <v>0</v>
      </c>
      <c r="G669" s="31">
        <f t="shared" si="10"/>
        <v>546</v>
      </c>
    </row>
    <row r="670" spans="1:7">
      <c r="A670" s="7" t="s">
        <v>102</v>
      </c>
      <c r="B670" s="7" t="s">
        <v>296</v>
      </c>
      <c r="C670" s="30">
        <v>0</v>
      </c>
      <c r="D670" s="30">
        <v>0</v>
      </c>
      <c r="E670" s="30">
        <v>0</v>
      </c>
      <c r="F670" s="30">
        <v>1094.4000000000001</v>
      </c>
      <c r="G670" s="31">
        <f t="shared" si="10"/>
        <v>1094.4000000000001</v>
      </c>
    </row>
    <row r="671" spans="1:7">
      <c r="A671" s="7" t="s">
        <v>102</v>
      </c>
      <c r="B671" s="7" t="s">
        <v>293</v>
      </c>
      <c r="C671" s="30">
        <v>1092</v>
      </c>
      <c r="D671" s="30">
        <v>0</v>
      </c>
      <c r="E671" s="30">
        <v>0</v>
      </c>
      <c r="F671" s="30">
        <v>0</v>
      </c>
      <c r="G671" s="31">
        <f t="shared" si="10"/>
        <v>1092</v>
      </c>
    </row>
    <row r="672" spans="1:7">
      <c r="A672" s="7" t="s">
        <v>102</v>
      </c>
      <c r="B672" s="7" t="s">
        <v>300</v>
      </c>
      <c r="C672" s="30">
        <v>0</v>
      </c>
      <c r="D672" s="30">
        <v>0</v>
      </c>
      <c r="E672" s="30">
        <v>456</v>
      </c>
      <c r="F672" s="30">
        <v>0</v>
      </c>
      <c r="G672" s="31">
        <f t="shared" si="10"/>
        <v>456</v>
      </c>
    </row>
    <row r="673" spans="1:7">
      <c r="A673" s="7" t="s">
        <v>102</v>
      </c>
      <c r="B673" s="7" t="s">
        <v>230</v>
      </c>
      <c r="C673" s="30">
        <v>0</v>
      </c>
      <c r="D673" s="30">
        <v>0</v>
      </c>
      <c r="E673" s="30">
        <v>0</v>
      </c>
      <c r="F673" s="30">
        <v>2462.4</v>
      </c>
      <c r="G673" s="31">
        <f t="shared" si="10"/>
        <v>2462.4</v>
      </c>
    </row>
    <row r="674" spans="1:7">
      <c r="A674" s="7" t="s">
        <v>102</v>
      </c>
      <c r="B674" s="7" t="s">
        <v>275</v>
      </c>
      <c r="C674" s="30">
        <v>0</v>
      </c>
      <c r="D674" s="30">
        <v>0</v>
      </c>
      <c r="E674" s="30">
        <v>0</v>
      </c>
      <c r="F674" s="30">
        <v>182.4</v>
      </c>
      <c r="G674" s="31">
        <f t="shared" si="10"/>
        <v>182.4</v>
      </c>
    </row>
    <row r="675" spans="1:7">
      <c r="A675" s="7" t="s">
        <v>44</v>
      </c>
      <c r="B675" s="7" t="s">
        <v>231</v>
      </c>
      <c r="C675" s="30">
        <v>0</v>
      </c>
      <c r="D675" s="30">
        <v>560</v>
      </c>
      <c r="E675" s="30">
        <v>0</v>
      </c>
      <c r="F675" s="30">
        <v>0</v>
      </c>
      <c r="G675" s="31">
        <f t="shared" si="10"/>
        <v>560</v>
      </c>
    </row>
    <row r="676" spans="1:7">
      <c r="A676" s="7" t="s">
        <v>44</v>
      </c>
      <c r="B676" s="7" t="s">
        <v>244</v>
      </c>
      <c r="C676" s="30">
        <v>0</v>
      </c>
      <c r="D676" s="30">
        <v>0</v>
      </c>
      <c r="E676" s="30">
        <v>0</v>
      </c>
      <c r="F676" s="30">
        <v>554.4</v>
      </c>
      <c r="G676" s="31">
        <f t="shared" si="10"/>
        <v>554.4</v>
      </c>
    </row>
    <row r="677" spans="1:7">
      <c r="A677" s="7" t="s">
        <v>44</v>
      </c>
      <c r="B677" s="7" t="s">
        <v>280</v>
      </c>
      <c r="C677" s="30">
        <v>0</v>
      </c>
      <c r="D677" s="30">
        <v>0</v>
      </c>
      <c r="E677" s="30">
        <v>0</v>
      </c>
      <c r="F677" s="30">
        <v>140</v>
      </c>
      <c r="G677" s="31">
        <f t="shared" si="10"/>
        <v>140</v>
      </c>
    </row>
    <row r="678" spans="1:7">
      <c r="A678" s="7" t="s">
        <v>44</v>
      </c>
      <c r="B678" s="7" t="s">
        <v>287</v>
      </c>
      <c r="C678" s="30">
        <v>179.2</v>
      </c>
      <c r="D678" s="30">
        <v>105</v>
      </c>
      <c r="E678" s="30">
        <v>0</v>
      </c>
      <c r="F678" s="30">
        <v>0</v>
      </c>
      <c r="G678" s="31">
        <f t="shared" si="10"/>
        <v>284.2</v>
      </c>
    </row>
    <row r="679" spans="1:7">
      <c r="A679" s="7" t="s">
        <v>44</v>
      </c>
      <c r="B679" s="7" t="s">
        <v>230</v>
      </c>
      <c r="C679" s="30">
        <v>0</v>
      </c>
      <c r="D679" s="30">
        <v>0</v>
      </c>
      <c r="E679" s="30">
        <v>0</v>
      </c>
      <c r="F679" s="30">
        <v>196</v>
      </c>
      <c r="G679" s="31">
        <f t="shared" si="10"/>
        <v>196</v>
      </c>
    </row>
    <row r="680" spans="1:7">
      <c r="A680" s="7" t="s">
        <v>44</v>
      </c>
      <c r="B680" s="7" t="s">
        <v>275</v>
      </c>
      <c r="C680" s="30">
        <v>372.4</v>
      </c>
      <c r="D680" s="30">
        <v>0</v>
      </c>
      <c r="E680" s="30">
        <v>0</v>
      </c>
      <c r="F680" s="30">
        <v>0</v>
      </c>
      <c r="G680" s="31">
        <f t="shared" si="10"/>
        <v>372.4</v>
      </c>
    </row>
    <row r="681" spans="1:7">
      <c r="A681" s="7" t="s">
        <v>65</v>
      </c>
      <c r="B681" s="7" t="s">
        <v>299</v>
      </c>
      <c r="C681" s="30">
        <v>0</v>
      </c>
      <c r="D681" s="30">
        <v>0</v>
      </c>
      <c r="E681" s="30">
        <v>0</v>
      </c>
      <c r="F681" s="30">
        <v>1756</v>
      </c>
      <c r="G681" s="31">
        <f t="shared" si="10"/>
        <v>1756</v>
      </c>
    </row>
    <row r="682" spans="1:7">
      <c r="A682" s="7" t="s">
        <v>65</v>
      </c>
      <c r="B682" s="7" t="s">
        <v>284</v>
      </c>
      <c r="C682" s="30">
        <v>1755</v>
      </c>
      <c r="D682" s="30">
        <v>0</v>
      </c>
      <c r="E682" s="30">
        <v>0</v>
      </c>
      <c r="F682" s="30">
        <v>0</v>
      </c>
      <c r="G682" s="31">
        <f t="shared" si="10"/>
        <v>1755</v>
      </c>
    </row>
    <row r="683" spans="1:7">
      <c r="A683" s="7" t="s">
        <v>65</v>
      </c>
      <c r="B683" s="7" t="s">
        <v>229</v>
      </c>
      <c r="C683" s="30">
        <v>0</v>
      </c>
      <c r="D683" s="30">
        <v>5268</v>
      </c>
      <c r="E683" s="30">
        <v>0</v>
      </c>
      <c r="F683" s="30">
        <v>0</v>
      </c>
      <c r="G683" s="31">
        <f t="shared" si="10"/>
        <v>5268</v>
      </c>
    </row>
    <row r="684" spans="1:7">
      <c r="A684" s="7" t="s">
        <v>65</v>
      </c>
      <c r="B684" s="7" t="s">
        <v>282</v>
      </c>
      <c r="C684" s="30">
        <v>0</v>
      </c>
      <c r="D684" s="30">
        <v>0</v>
      </c>
      <c r="E684" s="30">
        <v>2195</v>
      </c>
      <c r="F684" s="30">
        <v>0</v>
      </c>
      <c r="G684" s="31">
        <f t="shared" si="10"/>
        <v>2195</v>
      </c>
    </row>
    <row r="685" spans="1:7">
      <c r="A685" s="7" t="s">
        <v>66</v>
      </c>
      <c r="B685" s="7" t="s">
        <v>294</v>
      </c>
      <c r="C685" s="30">
        <v>0</v>
      </c>
      <c r="D685" s="30">
        <v>75</v>
      </c>
      <c r="E685" s="30">
        <v>0</v>
      </c>
      <c r="F685" s="30">
        <v>0</v>
      </c>
      <c r="G685" s="31">
        <f t="shared" si="10"/>
        <v>75</v>
      </c>
    </row>
    <row r="686" spans="1:7">
      <c r="A686" s="7" t="s">
        <v>66</v>
      </c>
      <c r="B686" s="7" t="s">
        <v>259</v>
      </c>
      <c r="C686" s="30">
        <v>0</v>
      </c>
      <c r="D686" s="30">
        <v>0</v>
      </c>
      <c r="E686" s="30">
        <v>0</v>
      </c>
      <c r="F686" s="30">
        <v>225</v>
      </c>
      <c r="G686" s="31">
        <f t="shared" si="10"/>
        <v>225</v>
      </c>
    </row>
    <row r="687" spans="1:7">
      <c r="A687" s="7" t="s">
        <v>66</v>
      </c>
      <c r="B687" s="7" t="s">
        <v>272</v>
      </c>
      <c r="C687" s="30">
        <v>157.5</v>
      </c>
      <c r="D687" s="30">
        <v>0</v>
      </c>
      <c r="E687" s="30">
        <v>0</v>
      </c>
      <c r="F687" s="30">
        <v>0</v>
      </c>
      <c r="G687" s="31">
        <f t="shared" si="10"/>
        <v>157.5</v>
      </c>
    </row>
    <row r="688" spans="1:7">
      <c r="A688" s="7" t="s">
        <v>66</v>
      </c>
      <c r="B688" s="7" t="s">
        <v>236</v>
      </c>
      <c r="C688" s="30">
        <v>300</v>
      </c>
      <c r="D688" s="30">
        <v>0</v>
      </c>
      <c r="E688" s="30">
        <v>0</v>
      </c>
      <c r="F688" s="30">
        <v>0</v>
      </c>
      <c r="G688" s="31">
        <f t="shared" si="10"/>
        <v>300</v>
      </c>
    </row>
    <row r="689" spans="1:7">
      <c r="A689" s="7" t="s">
        <v>66</v>
      </c>
      <c r="B689" s="7" t="s">
        <v>302</v>
      </c>
      <c r="C689" s="30">
        <v>0</v>
      </c>
      <c r="D689" s="30">
        <v>0</v>
      </c>
      <c r="E689" s="30">
        <v>125</v>
      </c>
      <c r="F689" s="30">
        <v>0</v>
      </c>
      <c r="G689" s="31">
        <f t="shared" si="10"/>
        <v>125</v>
      </c>
    </row>
    <row r="690" spans="1:7">
      <c r="A690" s="7" t="s">
        <v>66</v>
      </c>
      <c r="B690" s="7" t="s">
        <v>299</v>
      </c>
      <c r="C690" s="30">
        <v>0</v>
      </c>
      <c r="D690" s="30">
        <v>250</v>
      </c>
      <c r="E690" s="30">
        <v>0</v>
      </c>
      <c r="F690" s="30">
        <v>0</v>
      </c>
      <c r="G690" s="31">
        <f t="shared" si="10"/>
        <v>250</v>
      </c>
    </row>
    <row r="691" spans="1:7">
      <c r="A691" s="7" t="s">
        <v>66</v>
      </c>
      <c r="B691" s="7" t="s">
        <v>253</v>
      </c>
      <c r="C691" s="30">
        <v>240</v>
      </c>
      <c r="D691" s="30">
        <v>0</v>
      </c>
      <c r="E691" s="30">
        <v>187.5</v>
      </c>
      <c r="F691" s="30">
        <v>0</v>
      </c>
      <c r="G691" s="31">
        <f t="shared" si="10"/>
        <v>427.5</v>
      </c>
    </row>
    <row r="692" spans="1:7">
      <c r="A692" s="7" t="s">
        <v>66</v>
      </c>
      <c r="B692" s="7" t="s">
        <v>240</v>
      </c>
      <c r="C692" s="30">
        <v>0</v>
      </c>
      <c r="D692" s="30">
        <v>0</v>
      </c>
      <c r="E692" s="30">
        <v>0</v>
      </c>
      <c r="F692" s="30">
        <v>500</v>
      </c>
      <c r="G692" s="31">
        <f t="shared" si="10"/>
        <v>500</v>
      </c>
    </row>
    <row r="693" spans="1:7">
      <c r="A693" s="7" t="s">
        <v>66</v>
      </c>
      <c r="B693" s="7" t="s">
        <v>229</v>
      </c>
      <c r="C693" s="30">
        <v>0</v>
      </c>
      <c r="D693" s="30">
        <v>437.5</v>
      </c>
      <c r="E693" s="30">
        <v>0</v>
      </c>
      <c r="F693" s="30">
        <v>0</v>
      </c>
      <c r="G693" s="31">
        <f t="shared" si="10"/>
        <v>437.5</v>
      </c>
    </row>
    <row r="694" spans="1:7">
      <c r="A694" s="7" t="s">
        <v>66</v>
      </c>
      <c r="B694" s="7" t="s">
        <v>254</v>
      </c>
      <c r="C694" s="30">
        <v>0</v>
      </c>
      <c r="D694" s="30">
        <v>0</v>
      </c>
      <c r="E694" s="30">
        <v>180</v>
      </c>
      <c r="F694" s="30">
        <v>0</v>
      </c>
      <c r="G694" s="31">
        <f t="shared" si="10"/>
        <v>180</v>
      </c>
    </row>
    <row r="695" spans="1:7">
      <c r="A695" s="7" t="s">
        <v>66</v>
      </c>
      <c r="B695" s="7" t="s">
        <v>244</v>
      </c>
      <c r="C695" s="30">
        <v>0</v>
      </c>
      <c r="D695" s="30">
        <v>0</v>
      </c>
      <c r="E695" s="30">
        <v>0</v>
      </c>
      <c r="F695" s="30">
        <v>962.5</v>
      </c>
      <c r="G695" s="31">
        <f t="shared" si="10"/>
        <v>962.5</v>
      </c>
    </row>
    <row r="696" spans="1:7">
      <c r="A696" s="7" t="s">
        <v>66</v>
      </c>
      <c r="B696" s="7" t="s">
        <v>283</v>
      </c>
      <c r="C696" s="30">
        <v>270</v>
      </c>
      <c r="D696" s="30">
        <v>0</v>
      </c>
      <c r="E696" s="30">
        <v>0</v>
      </c>
      <c r="F696" s="30">
        <v>0</v>
      </c>
      <c r="G696" s="31">
        <f t="shared" si="10"/>
        <v>270</v>
      </c>
    </row>
    <row r="697" spans="1:7">
      <c r="A697" s="7" t="s">
        <v>66</v>
      </c>
      <c r="B697" s="7" t="s">
        <v>264</v>
      </c>
      <c r="C697" s="30">
        <v>0</v>
      </c>
      <c r="D697" s="30">
        <v>0</v>
      </c>
      <c r="E697" s="30">
        <v>0</v>
      </c>
      <c r="F697" s="30">
        <v>60</v>
      </c>
      <c r="G697" s="31">
        <f t="shared" si="10"/>
        <v>60</v>
      </c>
    </row>
    <row r="698" spans="1:7">
      <c r="A698" s="7" t="s">
        <v>66</v>
      </c>
      <c r="B698" s="7" t="s">
        <v>257</v>
      </c>
      <c r="C698" s="30">
        <v>0</v>
      </c>
      <c r="D698" s="30">
        <v>0</v>
      </c>
      <c r="E698" s="30">
        <v>0</v>
      </c>
      <c r="F698" s="30">
        <v>187.5</v>
      </c>
      <c r="G698" s="31">
        <f t="shared" si="10"/>
        <v>187.5</v>
      </c>
    </row>
    <row r="699" spans="1:7">
      <c r="A699" s="7" t="s">
        <v>89</v>
      </c>
      <c r="B699" s="7" t="s">
        <v>246</v>
      </c>
      <c r="C699" s="30">
        <v>0</v>
      </c>
      <c r="D699" s="30">
        <v>0</v>
      </c>
      <c r="E699" s="30">
        <v>70</v>
      </c>
      <c r="F699" s="30">
        <v>0</v>
      </c>
      <c r="G699" s="31">
        <f t="shared" si="10"/>
        <v>70</v>
      </c>
    </row>
    <row r="700" spans="1:7">
      <c r="A700" s="7" t="s">
        <v>89</v>
      </c>
      <c r="B700" s="7" t="s">
        <v>233</v>
      </c>
      <c r="C700" s="30">
        <v>0</v>
      </c>
      <c r="D700" s="30">
        <v>0</v>
      </c>
      <c r="E700" s="30">
        <v>399</v>
      </c>
      <c r="F700" s="30">
        <v>0</v>
      </c>
      <c r="G700" s="31">
        <f t="shared" si="10"/>
        <v>399</v>
      </c>
    </row>
    <row r="701" spans="1:7">
      <c r="A701" s="7" t="s">
        <v>89</v>
      </c>
      <c r="B701" s="7" t="s">
        <v>226</v>
      </c>
      <c r="C701" s="30">
        <v>0</v>
      </c>
      <c r="D701" s="30">
        <v>212.8</v>
      </c>
      <c r="E701" s="30">
        <v>0</v>
      </c>
      <c r="F701" s="30">
        <v>0</v>
      </c>
      <c r="G701" s="31">
        <f t="shared" si="10"/>
        <v>212.8</v>
      </c>
    </row>
    <row r="702" spans="1:7">
      <c r="A702" s="7" t="s">
        <v>89</v>
      </c>
      <c r="B702" s="7" t="s">
        <v>248</v>
      </c>
      <c r="C702" s="30">
        <v>0</v>
      </c>
      <c r="D702" s="30">
        <v>0</v>
      </c>
      <c r="E702" s="30">
        <v>0</v>
      </c>
      <c r="F702" s="30">
        <v>392</v>
      </c>
      <c r="G702" s="31">
        <f t="shared" si="10"/>
        <v>392</v>
      </c>
    </row>
    <row r="703" spans="1:7">
      <c r="A703" s="7" t="s">
        <v>89</v>
      </c>
      <c r="B703" s="7" t="s">
        <v>227</v>
      </c>
      <c r="C703" s="30">
        <v>0</v>
      </c>
      <c r="D703" s="30">
        <v>333.2</v>
      </c>
      <c r="E703" s="30">
        <v>0</v>
      </c>
      <c r="F703" s="30">
        <v>159.6</v>
      </c>
      <c r="G703" s="31">
        <f t="shared" si="10"/>
        <v>492.79999999999995</v>
      </c>
    </row>
    <row r="704" spans="1:7">
      <c r="A704" s="7" t="s">
        <v>89</v>
      </c>
      <c r="B704" s="7" t="s">
        <v>252</v>
      </c>
      <c r="C704" s="30">
        <v>0</v>
      </c>
      <c r="D704" s="30">
        <v>0</v>
      </c>
      <c r="E704" s="30">
        <v>280</v>
      </c>
      <c r="F704" s="30">
        <v>224</v>
      </c>
      <c r="G704" s="31">
        <f t="shared" si="10"/>
        <v>504</v>
      </c>
    </row>
    <row r="705" spans="1:7">
      <c r="A705" s="7" t="s">
        <v>89</v>
      </c>
      <c r="B705" s="7" t="s">
        <v>236</v>
      </c>
      <c r="C705" s="30">
        <v>0</v>
      </c>
      <c r="D705" s="30">
        <v>420</v>
      </c>
      <c r="E705" s="30">
        <v>0</v>
      </c>
      <c r="F705" s="30">
        <v>0</v>
      </c>
      <c r="G705" s="31">
        <f t="shared" si="10"/>
        <v>420</v>
      </c>
    </row>
    <row r="706" spans="1:7">
      <c r="A706" s="7" t="s">
        <v>89</v>
      </c>
      <c r="B706" s="7" t="s">
        <v>261</v>
      </c>
      <c r="C706" s="30">
        <v>0</v>
      </c>
      <c r="D706" s="30">
        <v>280</v>
      </c>
      <c r="E706" s="30">
        <v>0</v>
      </c>
      <c r="F706" s="30">
        <v>0</v>
      </c>
      <c r="G706" s="31">
        <f t="shared" si="10"/>
        <v>280</v>
      </c>
    </row>
    <row r="707" spans="1:7">
      <c r="A707" s="7" t="s">
        <v>89</v>
      </c>
      <c r="B707" s="7" t="s">
        <v>239</v>
      </c>
      <c r="C707" s="30">
        <v>425.6</v>
      </c>
      <c r="D707" s="30">
        <v>0</v>
      </c>
      <c r="E707" s="30">
        <v>0</v>
      </c>
      <c r="F707" s="30">
        <v>0</v>
      </c>
      <c r="G707" s="31">
        <f t="shared" si="10"/>
        <v>425.6</v>
      </c>
    </row>
    <row r="708" spans="1:7">
      <c r="A708" s="7" t="s">
        <v>89</v>
      </c>
      <c r="B708" s="7" t="s">
        <v>284</v>
      </c>
      <c r="C708" s="30">
        <v>0</v>
      </c>
      <c r="D708" s="30">
        <v>0</v>
      </c>
      <c r="E708" s="30">
        <v>420</v>
      </c>
      <c r="F708" s="30">
        <v>0</v>
      </c>
      <c r="G708" s="31">
        <f t="shared" ref="G708:G771" si="11">SUM(C708:F708)</f>
        <v>420</v>
      </c>
    </row>
    <row r="709" spans="1:7">
      <c r="A709" s="7" t="s">
        <v>89</v>
      </c>
      <c r="B709" s="7" t="s">
        <v>229</v>
      </c>
      <c r="C709" s="30">
        <v>0</v>
      </c>
      <c r="D709" s="30">
        <v>0</v>
      </c>
      <c r="E709" s="30">
        <v>1120</v>
      </c>
      <c r="F709" s="30">
        <v>0</v>
      </c>
      <c r="G709" s="31">
        <f t="shared" si="11"/>
        <v>1120</v>
      </c>
    </row>
    <row r="710" spans="1:7">
      <c r="A710" s="7" t="s">
        <v>89</v>
      </c>
      <c r="B710" s="7" t="s">
        <v>293</v>
      </c>
      <c r="C710" s="30">
        <v>560</v>
      </c>
      <c r="D710" s="30">
        <v>0</v>
      </c>
      <c r="E710" s="30">
        <v>0</v>
      </c>
      <c r="F710" s="30">
        <v>28</v>
      </c>
      <c r="G710" s="31">
        <f t="shared" si="11"/>
        <v>588</v>
      </c>
    </row>
    <row r="711" spans="1:7">
      <c r="A711" s="7" t="s">
        <v>89</v>
      </c>
      <c r="B711" s="7" t="s">
        <v>298</v>
      </c>
      <c r="C711" s="30">
        <v>0</v>
      </c>
      <c r="D711" s="30">
        <v>0</v>
      </c>
      <c r="E711" s="30">
        <v>84</v>
      </c>
      <c r="F711" s="30">
        <v>0</v>
      </c>
      <c r="G711" s="31">
        <f t="shared" si="11"/>
        <v>84</v>
      </c>
    </row>
    <row r="712" spans="1:7">
      <c r="A712" s="7" t="s">
        <v>67</v>
      </c>
      <c r="B712" s="7" t="s">
        <v>227</v>
      </c>
      <c r="C712" s="30">
        <v>0</v>
      </c>
      <c r="D712" s="30">
        <v>3159</v>
      </c>
      <c r="E712" s="30">
        <v>0</v>
      </c>
      <c r="F712" s="30">
        <v>0</v>
      </c>
      <c r="G712" s="31">
        <f t="shared" si="11"/>
        <v>3159</v>
      </c>
    </row>
    <row r="713" spans="1:7">
      <c r="A713" s="7" t="s">
        <v>67</v>
      </c>
      <c r="B713" s="7" t="s">
        <v>289</v>
      </c>
      <c r="C713" s="30">
        <v>0</v>
      </c>
      <c r="D713" s="30">
        <v>0</v>
      </c>
      <c r="E713" s="30">
        <v>1701</v>
      </c>
      <c r="F713" s="30">
        <v>0</v>
      </c>
      <c r="G713" s="31">
        <f t="shared" si="11"/>
        <v>1701</v>
      </c>
    </row>
    <row r="714" spans="1:7">
      <c r="A714" s="7" t="s">
        <v>67</v>
      </c>
      <c r="B714" s="7" t="s">
        <v>238</v>
      </c>
      <c r="C714" s="30">
        <v>0</v>
      </c>
      <c r="D714" s="30">
        <v>0</v>
      </c>
      <c r="E714" s="30">
        <v>1360.8</v>
      </c>
      <c r="F714" s="30">
        <v>0</v>
      </c>
      <c r="G714" s="31">
        <f t="shared" si="11"/>
        <v>1360.8</v>
      </c>
    </row>
    <row r="715" spans="1:7">
      <c r="A715" s="7" t="s">
        <v>67</v>
      </c>
      <c r="B715" s="7" t="s">
        <v>296</v>
      </c>
      <c r="C715" s="30">
        <v>0</v>
      </c>
      <c r="D715" s="30">
        <v>1093.5</v>
      </c>
      <c r="E715" s="30">
        <v>0</v>
      </c>
      <c r="F715" s="30">
        <v>0</v>
      </c>
      <c r="G715" s="31">
        <f t="shared" si="11"/>
        <v>1093.5</v>
      </c>
    </row>
    <row r="716" spans="1:7">
      <c r="A716" s="7" t="s">
        <v>68</v>
      </c>
      <c r="B716" s="7" t="s">
        <v>276</v>
      </c>
      <c r="C716" s="30">
        <v>0</v>
      </c>
      <c r="D716" s="30">
        <v>0</v>
      </c>
      <c r="E716" s="30">
        <v>80</v>
      </c>
      <c r="F716" s="30">
        <v>0</v>
      </c>
      <c r="G716" s="31">
        <f t="shared" si="11"/>
        <v>80</v>
      </c>
    </row>
    <row r="717" spans="1:7">
      <c r="A717" s="7" t="s">
        <v>68</v>
      </c>
      <c r="B717" s="7" t="s">
        <v>234</v>
      </c>
      <c r="C717" s="30">
        <v>112</v>
      </c>
      <c r="D717" s="30">
        <v>150</v>
      </c>
      <c r="E717" s="30">
        <v>0</v>
      </c>
      <c r="F717" s="30">
        <v>0</v>
      </c>
      <c r="G717" s="31">
        <f t="shared" si="11"/>
        <v>262</v>
      </c>
    </row>
    <row r="718" spans="1:7">
      <c r="A718" s="7" t="s">
        <v>68</v>
      </c>
      <c r="B718" s="7" t="s">
        <v>248</v>
      </c>
      <c r="C718" s="30">
        <v>0</v>
      </c>
      <c r="D718" s="30">
        <v>0</v>
      </c>
      <c r="E718" s="30">
        <v>0</v>
      </c>
      <c r="F718" s="30">
        <v>380</v>
      </c>
      <c r="G718" s="31">
        <f t="shared" si="11"/>
        <v>380</v>
      </c>
    </row>
    <row r="719" spans="1:7">
      <c r="A719" s="7" t="s">
        <v>68</v>
      </c>
      <c r="B719" s="7" t="s">
        <v>266</v>
      </c>
      <c r="C719" s="30">
        <v>0</v>
      </c>
      <c r="D719" s="30">
        <v>0</v>
      </c>
      <c r="E719" s="30">
        <v>60</v>
      </c>
      <c r="F719" s="30">
        <v>0</v>
      </c>
      <c r="G719" s="31">
        <f t="shared" si="11"/>
        <v>60</v>
      </c>
    </row>
    <row r="720" spans="1:7">
      <c r="A720" s="7" t="s">
        <v>68</v>
      </c>
      <c r="B720" s="7" t="s">
        <v>227</v>
      </c>
      <c r="C720" s="30">
        <v>400</v>
      </c>
      <c r="D720" s="30">
        <v>0</v>
      </c>
      <c r="E720" s="30">
        <v>0</v>
      </c>
      <c r="F720" s="30">
        <v>0</v>
      </c>
      <c r="G720" s="31">
        <f t="shared" si="11"/>
        <v>400</v>
      </c>
    </row>
    <row r="721" spans="1:7">
      <c r="A721" s="7" t="s">
        <v>68</v>
      </c>
      <c r="B721" s="7" t="s">
        <v>259</v>
      </c>
      <c r="C721" s="30">
        <v>0</v>
      </c>
      <c r="D721" s="30">
        <v>0</v>
      </c>
      <c r="E721" s="30">
        <v>0</v>
      </c>
      <c r="F721" s="30">
        <v>400</v>
      </c>
      <c r="G721" s="31">
        <f t="shared" si="11"/>
        <v>400</v>
      </c>
    </row>
    <row r="722" spans="1:7">
      <c r="A722" s="7" t="s">
        <v>68</v>
      </c>
      <c r="B722" s="7" t="s">
        <v>250</v>
      </c>
      <c r="C722" s="30">
        <v>0</v>
      </c>
      <c r="D722" s="30">
        <v>0</v>
      </c>
      <c r="E722" s="30">
        <v>225</v>
      </c>
      <c r="F722" s="30">
        <v>304</v>
      </c>
      <c r="G722" s="31">
        <f t="shared" si="11"/>
        <v>529</v>
      </c>
    </row>
    <row r="723" spans="1:7">
      <c r="A723" s="7" t="s">
        <v>68</v>
      </c>
      <c r="B723" s="7" t="s">
        <v>309</v>
      </c>
      <c r="C723" s="30">
        <v>0</v>
      </c>
      <c r="D723" s="30">
        <v>54</v>
      </c>
      <c r="E723" s="30">
        <v>0</v>
      </c>
      <c r="F723" s="30">
        <v>0</v>
      </c>
      <c r="G723" s="31">
        <f t="shared" si="11"/>
        <v>54</v>
      </c>
    </row>
    <row r="724" spans="1:7">
      <c r="A724" s="7" t="s">
        <v>68</v>
      </c>
      <c r="B724" s="7" t="s">
        <v>281</v>
      </c>
      <c r="C724" s="30">
        <v>0</v>
      </c>
      <c r="D724" s="30">
        <v>0</v>
      </c>
      <c r="E724" s="30">
        <v>108</v>
      </c>
      <c r="F724" s="30">
        <v>0</v>
      </c>
      <c r="G724" s="31">
        <f t="shared" si="11"/>
        <v>108</v>
      </c>
    </row>
    <row r="725" spans="1:7">
      <c r="A725" s="7" t="s">
        <v>68</v>
      </c>
      <c r="B725" s="7" t="s">
        <v>297</v>
      </c>
      <c r="C725" s="30">
        <v>272</v>
      </c>
      <c r="D725" s="30">
        <v>0</v>
      </c>
      <c r="E725" s="30">
        <v>0</v>
      </c>
      <c r="F725" s="30">
        <v>0</v>
      </c>
      <c r="G725" s="31">
        <f t="shared" si="11"/>
        <v>272</v>
      </c>
    </row>
    <row r="726" spans="1:7">
      <c r="A726" s="7" t="s">
        <v>68</v>
      </c>
      <c r="B726" s="7" t="s">
        <v>305</v>
      </c>
      <c r="C726" s="30">
        <v>240</v>
      </c>
      <c r="D726" s="30">
        <v>0</v>
      </c>
      <c r="E726" s="30">
        <v>0</v>
      </c>
      <c r="F726" s="30">
        <v>0</v>
      </c>
      <c r="G726" s="31">
        <f t="shared" si="11"/>
        <v>240</v>
      </c>
    </row>
    <row r="727" spans="1:7">
      <c r="A727" s="7" t="s">
        <v>68</v>
      </c>
      <c r="B727" s="7" t="s">
        <v>228</v>
      </c>
      <c r="C727" s="30">
        <v>0</v>
      </c>
      <c r="D727" s="30">
        <v>0</v>
      </c>
      <c r="E727" s="30">
        <v>0</v>
      </c>
      <c r="F727" s="30">
        <v>300</v>
      </c>
      <c r="G727" s="31">
        <f t="shared" si="11"/>
        <v>300</v>
      </c>
    </row>
    <row r="728" spans="1:7">
      <c r="A728" s="7" t="s">
        <v>68</v>
      </c>
      <c r="B728" s="7" t="s">
        <v>253</v>
      </c>
      <c r="C728" s="30">
        <v>0</v>
      </c>
      <c r="D728" s="30">
        <v>0</v>
      </c>
      <c r="E728" s="30">
        <v>420</v>
      </c>
      <c r="F728" s="30">
        <v>0</v>
      </c>
      <c r="G728" s="31">
        <f t="shared" si="11"/>
        <v>420</v>
      </c>
    </row>
    <row r="729" spans="1:7">
      <c r="A729" s="7" t="s">
        <v>68</v>
      </c>
      <c r="B729" s="7" t="s">
        <v>308</v>
      </c>
      <c r="C729" s="30">
        <v>96</v>
      </c>
      <c r="D729" s="30">
        <v>0</v>
      </c>
      <c r="E729" s="30">
        <v>0</v>
      </c>
      <c r="F729" s="30">
        <v>0</v>
      </c>
      <c r="G729" s="31">
        <f t="shared" si="11"/>
        <v>96</v>
      </c>
    </row>
    <row r="730" spans="1:7">
      <c r="A730" s="7" t="s">
        <v>68</v>
      </c>
      <c r="B730" s="7" t="s">
        <v>269</v>
      </c>
      <c r="C730" s="30">
        <v>126</v>
      </c>
      <c r="D730" s="30">
        <v>0</v>
      </c>
      <c r="E730" s="30">
        <v>0</v>
      </c>
      <c r="F730" s="30">
        <v>0</v>
      </c>
      <c r="G730" s="31">
        <f t="shared" si="11"/>
        <v>126</v>
      </c>
    </row>
    <row r="731" spans="1:7">
      <c r="A731" s="7" t="s">
        <v>68</v>
      </c>
      <c r="B731" s="7" t="s">
        <v>242</v>
      </c>
      <c r="C731" s="30">
        <v>216</v>
      </c>
      <c r="D731" s="30">
        <v>0</v>
      </c>
      <c r="E731" s="30">
        <v>0</v>
      </c>
      <c r="F731" s="30">
        <v>0</v>
      </c>
      <c r="G731" s="31">
        <f t="shared" si="11"/>
        <v>216</v>
      </c>
    </row>
    <row r="732" spans="1:7">
      <c r="A732" s="7" t="s">
        <v>68</v>
      </c>
      <c r="B732" s="7" t="s">
        <v>229</v>
      </c>
      <c r="C732" s="30">
        <v>0</v>
      </c>
      <c r="D732" s="30">
        <v>0</v>
      </c>
      <c r="E732" s="30">
        <v>600</v>
      </c>
      <c r="F732" s="30">
        <v>0</v>
      </c>
      <c r="G732" s="31">
        <f t="shared" si="11"/>
        <v>600</v>
      </c>
    </row>
    <row r="733" spans="1:7">
      <c r="A733" s="7" t="s">
        <v>68</v>
      </c>
      <c r="B733" s="7" t="s">
        <v>243</v>
      </c>
      <c r="C733" s="30">
        <v>0</v>
      </c>
      <c r="D733" s="30">
        <v>0</v>
      </c>
      <c r="E733" s="30">
        <v>0</v>
      </c>
      <c r="F733" s="30">
        <v>50</v>
      </c>
      <c r="G733" s="31">
        <f t="shared" si="11"/>
        <v>50</v>
      </c>
    </row>
    <row r="734" spans="1:7">
      <c r="A734" s="7" t="s">
        <v>68</v>
      </c>
      <c r="B734" s="7" t="s">
        <v>283</v>
      </c>
      <c r="C734" s="30">
        <v>0</v>
      </c>
      <c r="D734" s="30">
        <v>0</v>
      </c>
      <c r="E734" s="30">
        <v>240</v>
      </c>
      <c r="F734" s="30">
        <v>0</v>
      </c>
      <c r="G734" s="31">
        <f t="shared" si="11"/>
        <v>240</v>
      </c>
    </row>
    <row r="735" spans="1:7">
      <c r="A735" s="7" t="s">
        <v>68</v>
      </c>
      <c r="B735" s="7" t="s">
        <v>274</v>
      </c>
      <c r="C735" s="30">
        <v>0</v>
      </c>
      <c r="D735" s="30">
        <v>320</v>
      </c>
      <c r="E735" s="30">
        <v>0</v>
      </c>
      <c r="F735" s="30">
        <v>0</v>
      </c>
      <c r="G735" s="31">
        <f t="shared" si="11"/>
        <v>320</v>
      </c>
    </row>
    <row r="736" spans="1:7">
      <c r="A736" s="7" t="s">
        <v>68</v>
      </c>
      <c r="B736" s="7" t="s">
        <v>275</v>
      </c>
      <c r="C736" s="30">
        <v>0</v>
      </c>
      <c r="D736" s="30">
        <v>120</v>
      </c>
      <c r="E736" s="30">
        <v>0</v>
      </c>
      <c r="F736" s="30">
        <v>0</v>
      </c>
      <c r="G736" s="31">
        <f t="shared" si="11"/>
        <v>120</v>
      </c>
    </row>
    <row r="737" spans="1:7">
      <c r="A737" s="7" t="s">
        <v>57</v>
      </c>
      <c r="B737" s="7" t="s">
        <v>227</v>
      </c>
      <c r="C737" s="30">
        <v>0</v>
      </c>
      <c r="D737" s="30">
        <v>0</v>
      </c>
      <c r="E737" s="30">
        <v>2565</v>
      </c>
      <c r="F737" s="30">
        <v>0</v>
      </c>
      <c r="G737" s="31">
        <f t="shared" si="11"/>
        <v>2565</v>
      </c>
    </row>
    <row r="738" spans="1:7">
      <c r="A738" s="7" t="s">
        <v>57</v>
      </c>
      <c r="B738" s="7" t="s">
        <v>309</v>
      </c>
      <c r="C738" s="30">
        <v>0</v>
      </c>
      <c r="D738" s="30">
        <v>256.5</v>
      </c>
      <c r="E738" s="30">
        <v>0</v>
      </c>
      <c r="F738" s="30">
        <v>0</v>
      </c>
      <c r="G738" s="31">
        <f t="shared" si="11"/>
        <v>256.5</v>
      </c>
    </row>
    <row r="739" spans="1:7">
      <c r="A739" s="7" t="s">
        <v>57</v>
      </c>
      <c r="B739" s="7" t="s">
        <v>262</v>
      </c>
      <c r="C739" s="30">
        <v>0</v>
      </c>
      <c r="D739" s="30">
        <v>0</v>
      </c>
      <c r="E739" s="30">
        <v>0</v>
      </c>
      <c r="F739" s="30">
        <v>513</v>
      </c>
      <c r="G739" s="31">
        <f t="shared" si="11"/>
        <v>513</v>
      </c>
    </row>
    <row r="740" spans="1:7">
      <c r="A740" s="7" t="s">
        <v>57</v>
      </c>
      <c r="B740" s="7" t="s">
        <v>253</v>
      </c>
      <c r="C740" s="30">
        <v>0</v>
      </c>
      <c r="D740" s="30">
        <v>0</v>
      </c>
      <c r="E740" s="30">
        <v>0</v>
      </c>
      <c r="F740" s="30">
        <v>142.5</v>
      </c>
      <c r="G740" s="31">
        <f t="shared" si="11"/>
        <v>142.5</v>
      </c>
    </row>
    <row r="741" spans="1:7">
      <c r="A741" s="7" t="s">
        <v>57</v>
      </c>
      <c r="B741" s="7" t="s">
        <v>295</v>
      </c>
      <c r="C741" s="30">
        <v>0</v>
      </c>
      <c r="D741" s="30">
        <v>570</v>
      </c>
      <c r="E741" s="30">
        <v>0</v>
      </c>
      <c r="F741" s="30">
        <v>0</v>
      </c>
      <c r="G741" s="31">
        <f t="shared" si="11"/>
        <v>570</v>
      </c>
    </row>
    <row r="742" spans="1:7">
      <c r="A742" s="7" t="s">
        <v>57</v>
      </c>
      <c r="B742" s="7" t="s">
        <v>229</v>
      </c>
      <c r="C742" s="30">
        <v>364.8</v>
      </c>
      <c r="D742" s="30">
        <v>0</v>
      </c>
      <c r="E742" s="30">
        <v>0</v>
      </c>
      <c r="F742" s="30">
        <v>0</v>
      </c>
      <c r="G742" s="31">
        <f t="shared" si="11"/>
        <v>364.8</v>
      </c>
    </row>
    <row r="743" spans="1:7">
      <c r="A743" s="7" t="s">
        <v>57</v>
      </c>
      <c r="B743" s="7" t="s">
        <v>243</v>
      </c>
      <c r="C743" s="30">
        <v>0</v>
      </c>
      <c r="D743" s="30">
        <v>0</v>
      </c>
      <c r="E743" s="30">
        <v>0</v>
      </c>
      <c r="F743" s="30">
        <v>285</v>
      </c>
      <c r="G743" s="31">
        <f t="shared" si="11"/>
        <v>285</v>
      </c>
    </row>
    <row r="744" spans="1:7">
      <c r="A744" s="7" t="s">
        <v>57</v>
      </c>
      <c r="B744" s="7" t="s">
        <v>244</v>
      </c>
      <c r="C744" s="30">
        <v>1744.2</v>
      </c>
      <c r="D744" s="30">
        <v>0</v>
      </c>
      <c r="E744" s="30">
        <v>0</v>
      </c>
      <c r="F744" s="30">
        <v>0</v>
      </c>
      <c r="G744" s="31">
        <f t="shared" si="11"/>
        <v>1744.2</v>
      </c>
    </row>
    <row r="745" spans="1:7">
      <c r="A745" s="7" t="s">
        <v>57</v>
      </c>
      <c r="B745" s="7" t="s">
        <v>283</v>
      </c>
      <c r="C745" s="30">
        <v>0</v>
      </c>
      <c r="D745" s="30">
        <v>0</v>
      </c>
      <c r="E745" s="30">
        <v>456</v>
      </c>
      <c r="F745" s="30">
        <v>0</v>
      </c>
      <c r="G745" s="31">
        <f t="shared" si="11"/>
        <v>456</v>
      </c>
    </row>
    <row r="746" spans="1:7">
      <c r="A746" s="7" t="s">
        <v>57</v>
      </c>
      <c r="B746" s="7" t="s">
        <v>230</v>
      </c>
      <c r="C746" s="30">
        <v>0</v>
      </c>
      <c r="D746" s="30">
        <v>0</v>
      </c>
      <c r="E746" s="30">
        <v>0</v>
      </c>
      <c r="F746" s="30">
        <v>570</v>
      </c>
      <c r="G746" s="31">
        <f t="shared" si="11"/>
        <v>570</v>
      </c>
    </row>
    <row r="747" spans="1:7">
      <c r="A747" s="7" t="s">
        <v>57</v>
      </c>
      <c r="B747" s="7" t="s">
        <v>274</v>
      </c>
      <c r="C747" s="30">
        <v>0</v>
      </c>
      <c r="D747" s="30">
        <v>342</v>
      </c>
      <c r="E747" s="30">
        <v>0</v>
      </c>
      <c r="F747" s="30">
        <v>0</v>
      </c>
      <c r="G747" s="31">
        <f t="shared" si="11"/>
        <v>342</v>
      </c>
    </row>
    <row r="748" spans="1:7">
      <c r="A748" s="7" t="s">
        <v>57</v>
      </c>
      <c r="B748" s="7" t="s">
        <v>256</v>
      </c>
      <c r="C748" s="30">
        <v>570</v>
      </c>
      <c r="D748" s="30">
        <v>0</v>
      </c>
      <c r="E748" s="30">
        <v>0</v>
      </c>
      <c r="F748" s="30">
        <v>0</v>
      </c>
      <c r="G748" s="31">
        <f t="shared" si="11"/>
        <v>570</v>
      </c>
    </row>
    <row r="749" spans="1:7">
      <c r="A749" s="7" t="s">
        <v>57</v>
      </c>
      <c r="B749" s="7" t="s">
        <v>275</v>
      </c>
      <c r="C749" s="30">
        <v>0</v>
      </c>
      <c r="D749" s="30">
        <v>712.5</v>
      </c>
      <c r="E749" s="30">
        <v>0</v>
      </c>
      <c r="F749" s="30">
        <v>0</v>
      </c>
      <c r="G749" s="31">
        <f t="shared" si="11"/>
        <v>712.5</v>
      </c>
    </row>
    <row r="750" spans="1:7">
      <c r="A750" s="7" t="s">
        <v>117</v>
      </c>
      <c r="B750" s="7" t="s">
        <v>225</v>
      </c>
      <c r="C750" s="30">
        <v>0</v>
      </c>
      <c r="D750" s="30">
        <v>0</v>
      </c>
      <c r="E750" s="30">
        <v>18</v>
      </c>
      <c r="F750" s="30">
        <v>0</v>
      </c>
      <c r="G750" s="31">
        <f t="shared" si="11"/>
        <v>18</v>
      </c>
    </row>
    <row r="751" spans="1:7">
      <c r="A751" s="7" t="s">
        <v>117</v>
      </c>
      <c r="B751" s="7" t="s">
        <v>247</v>
      </c>
      <c r="C751" s="30">
        <v>0</v>
      </c>
      <c r="D751" s="30">
        <v>0</v>
      </c>
      <c r="E751" s="30">
        <v>0</v>
      </c>
      <c r="F751" s="30">
        <v>319.2</v>
      </c>
      <c r="G751" s="31">
        <f t="shared" si="11"/>
        <v>319.2</v>
      </c>
    </row>
    <row r="752" spans="1:7">
      <c r="A752" s="7" t="s">
        <v>117</v>
      </c>
      <c r="B752" s="7" t="s">
        <v>258</v>
      </c>
      <c r="C752" s="30">
        <v>48</v>
      </c>
      <c r="D752" s="30">
        <v>0</v>
      </c>
      <c r="E752" s="30">
        <v>0</v>
      </c>
      <c r="F752" s="30">
        <v>0</v>
      </c>
      <c r="G752" s="31">
        <f t="shared" si="11"/>
        <v>48</v>
      </c>
    </row>
    <row r="753" spans="1:7">
      <c r="A753" s="7" t="s">
        <v>117</v>
      </c>
      <c r="B753" s="7" t="s">
        <v>291</v>
      </c>
      <c r="C753" s="30">
        <v>48</v>
      </c>
      <c r="D753" s="30">
        <v>0</v>
      </c>
      <c r="E753" s="30">
        <v>0</v>
      </c>
      <c r="F753" s="30">
        <v>0</v>
      </c>
      <c r="G753" s="31">
        <f t="shared" si="11"/>
        <v>48</v>
      </c>
    </row>
    <row r="754" spans="1:7">
      <c r="A754" s="7" t="s">
        <v>117</v>
      </c>
      <c r="B754" s="7" t="s">
        <v>249</v>
      </c>
      <c r="C754" s="30">
        <v>0</v>
      </c>
      <c r="D754" s="30">
        <v>91.8</v>
      </c>
      <c r="E754" s="30">
        <v>0</v>
      </c>
      <c r="F754" s="30">
        <v>0</v>
      </c>
      <c r="G754" s="31">
        <f t="shared" si="11"/>
        <v>91.8</v>
      </c>
    </row>
    <row r="755" spans="1:7">
      <c r="A755" s="7" t="s">
        <v>117</v>
      </c>
      <c r="B755" s="7" t="s">
        <v>250</v>
      </c>
      <c r="C755" s="30">
        <v>0</v>
      </c>
      <c r="D755" s="30">
        <v>0</v>
      </c>
      <c r="E755" s="30">
        <v>720</v>
      </c>
      <c r="F755" s="30">
        <v>0</v>
      </c>
      <c r="G755" s="31">
        <f t="shared" si="11"/>
        <v>720</v>
      </c>
    </row>
    <row r="756" spans="1:7">
      <c r="A756" s="7" t="s">
        <v>117</v>
      </c>
      <c r="B756" s="7" t="s">
        <v>267</v>
      </c>
      <c r="C756" s="30">
        <v>76.8</v>
      </c>
      <c r="D756" s="30">
        <v>0</v>
      </c>
      <c r="E756" s="30">
        <v>0</v>
      </c>
      <c r="F756" s="30">
        <v>0</v>
      </c>
      <c r="G756" s="31">
        <f t="shared" si="11"/>
        <v>76.8</v>
      </c>
    </row>
    <row r="757" spans="1:7">
      <c r="A757" s="7" t="s">
        <v>117</v>
      </c>
      <c r="B757" s="7" t="s">
        <v>286</v>
      </c>
      <c r="C757" s="30">
        <v>192</v>
      </c>
      <c r="D757" s="30">
        <v>0</v>
      </c>
      <c r="E757" s="30">
        <v>0</v>
      </c>
      <c r="F757" s="30">
        <v>0</v>
      </c>
      <c r="G757" s="31">
        <f t="shared" si="11"/>
        <v>192</v>
      </c>
    </row>
    <row r="758" spans="1:7">
      <c r="A758" s="7" t="s">
        <v>117</v>
      </c>
      <c r="B758" s="7" t="s">
        <v>244</v>
      </c>
      <c r="C758" s="30">
        <v>0</v>
      </c>
      <c r="D758" s="30">
        <v>0</v>
      </c>
      <c r="E758" s="30">
        <v>540</v>
      </c>
      <c r="F758" s="30">
        <v>288</v>
      </c>
      <c r="G758" s="31">
        <f t="shared" si="11"/>
        <v>828</v>
      </c>
    </row>
    <row r="759" spans="1:7">
      <c r="A759" s="7" t="s">
        <v>117</v>
      </c>
      <c r="B759" s="7" t="s">
        <v>283</v>
      </c>
      <c r="C759" s="30">
        <v>14.4</v>
      </c>
      <c r="D759" s="30">
        <v>0</v>
      </c>
      <c r="E759" s="30">
        <v>0</v>
      </c>
      <c r="F759" s="30">
        <v>0</v>
      </c>
      <c r="G759" s="31">
        <f t="shared" si="11"/>
        <v>14.4</v>
      </c>
    </row>
    <row r="760" spans="1:7">
      <c r="A760" s="7" t="s">
        <v>117</v>
      </c>
      <c r="B760" s="7" t="s">
        <v>273</v>
      </c>
      <c r="C760" s="30">
        <v>182.4</v>
      </c>
      <c r="D760" s="30">
        <v>0</v>
      </c>
      <c r="E760" s="30">
        <v>0</v>
      </c>
      <c r="F760" s="30">
        <v>0</v>
      </c>
      <c r="G760" s="31">
        <f t="shared" si="11"/>
        <v>182.4</v>
      </c>
    </row>
    <row r="761" spans="1:7">
      <c r="A761" s="7" t="s">
        <v>117</v>
      </c>
      <c r="B761" s="7" t="s">
        <v>265</v>
      </c>
      <c r="C761" s="30">
        <v>0</v>
      </c>
      <c r="D761" s="30">
        <v>0</v>
      </c>
      <c r="E761" s="30">
        <v>226.8</v>
      </c>
      <c r="F761" s="30">
        <v>0</v>
      </c>
      <c r="G761" s="31">
        <f t="shared" si="11"/>
        <v>226.8</v>
      </c>
    </row>
    <row r="762" spans="1:7">
      <c r="A762" s="7" t="s">
        <v>117</v>
      </c>
      <c r="B762" s="7" t="s">
        <v>275</v>
      </c>
      <c r="C762" s="30">
        <v>0</v>
      </c>
      <c r="D762" s="30">
        <v>0</v>
      </c>
      <c r="E762" s="30">
        <v>0</v>
      </c>
      <c r="F762" s="30">
        <v>216</v>
      </c>
      <c r="G762" s="31">
        <f t="shared" si="11"/>
        <v>216</v>
      </c>
    </row>
    <row r="763" spans="1:7">
      <c r="A763" s="7" t="s">
        <v>45</v>
      </c>
      <c r="B763" s="7" t="s">
        <v>232</v>
      </c>
      <c r="C763" s="30">
        <v>115.2</v>
      </c>
      <c r="D763" s="30">
        <v>0</v>
      </c>
      <c r="E763" s="30">
        <v>0</v>
      </c>
      <c r="F763" s="30">
        <v>0</v>
      </c>
      <c r="G763" s="31">
        <f t="shared" si="11"/>
        <v>115.2</v>
      </c>
    </row>
    <row r="764" spans="1:7">
      <c r="A764" s="7" t="s">
        <v>45</v>
      </c>
      <c r="B764" s="7" t="s">
        <v>234</v>
      </c>
      <c r="C764" s="30">
        <v>0</v>
      </c>
      <c r="D764" s="30">
        <v>360</v>
      </c>
      <c r="E764" s="30">
        <v>0</v>
      </c>
      <c r="F764" s="30">
        <v>0</v>
      </c>
      <c r="G764" s="31">
        <f t="shared" si="11"/>
        <v>360</v>
      </c>
    </row>
    <row r="765" spans="1:7">
      <c r="A765" s="7" t="s">
        <v>45</v>
      </c>
      <c r="B765" s="7" t="s">
        <v>294</v>
      </c>
      <c r="C765" s="30">
        <v>0</v>
      </c>
      <c r="D765" s="30">
        <v>54</v>
      </c>
      <c r="E765" s="30">
        <v>0</v>
      </c>
      <c r="F765" s="30">
        <v>0</v>
      </c>
      <c r="G765" s="31">
        <f t="shared" si="11"/>
        <v>54</v>
      </c>
    </row>
    <row r="766" spans="1:7">
      <c r="A766" s="7" t="s">
        <v>45</v>
      </c>
      <c r="B766" s="7" t="s">
        <v>278</v>
      </c>
      <c r="C766" s="30">
        <v>504</v>
      </c>
      <c r="D766" s="30">
        <v>0</v>
      </c>
      <c r="E766" s="30">
        <v>0</v>
      </c>
      <c r="F766" s="30">
        <v>0</v>
      </c>
      <c r="G766" s="31">
        <f t="shared" si="11"/>
        <v>504</v>
      </c>
    </row>
    <row r="767" spans="1:7">
      <c r="A767" s="7" t="s">
        <v>45</v>
      </c>
      <c r="B767" s="7" t="s">
        <v>227</v>
      </c>
      <c r="C767" s="30">
        <v>0</v>
      </c>
      <c r="D767" s="30">
        <v>0</v>
      </c>
      <c r="E767" s="30">
        <v>405</v>
      </c>
      <c r="F767" s="30">
        <v>0</v>
      </c>
      <c r="G767" s="31">
        <f t="shared" si="11"/>
        <v>405</v>
      </c>
    </row>
    <row r="768" spans="1:7">
      <c r="A768" s="7" t="s">
        <v>45</v>
      </c>
      <c r="B768" s="7" t="s">
        <v>259</v>
      </c>
      <c r="C768" s="30">
        <v>0</v>
      </c>
      <c r="D768" s="30">
        <v>0</v>
      </c>
      <c r="E768" s="30">
        <v>0</v>
      </c>
      <c r="F768" s="30">
        <v>270</v>
      </c>
      <c r="G768" s="31">
        <f t="shared" si="11"/>
        <v>270</v>
      </c>
    </row>
    <row r="769" spans="1:7">
      <c r="A769" s="7" t="s">
        <v>45</v>
      </c>
      <c r="B769" s="7" t="s">
        <v>250</v>
      </c>
      <c r="C769" s="30">
        <v>0</v>
      </c>
      <c r="D769" s="30">
        <v>0</v>
      </c>
      <c r="E769" s="30">
        <v>486</v>
      </c>
      <c r="F769" s="30">
        <v>0</v>
      </c>
      <c r="G769" s="31">
        <f t="shared" si="11"/>
        <v>486</v>
      </c>
    </row>
    <row r="770" spans="1:7">
      <c r="A770" s="7" t="s">
        <v>45</v>
      </c>
      <c r="B770" s="7" t="s">
        <v>251</v>
      </c>
      <c r="C770" s="30">
        <v>0</v>
      </c>
      <c r="D770" s="30">
        <v>306</v>
      </c>
      <c r="E770" s="30">
        <v>0</v>
      </c>
      <c r="F770" s="30">
        <v>0</v>
      </c>
      <c r="G770" s="31">
        <f t="shared" si="11"/>
        <v>306</v>
      </c>
    </row>
    <row r="771" spans="1:7">
      <c r="A771" s="7" t="s">
        <v>45</v>
      </c>
      <c r="B771" s="7" t="s">
        <v>281</v>
      </c>
      <c r="C771" s="30">
        <v>0</v>
      </c>
      <c r="D771" s="30">
        <v>0</v>
      </c>
      <c r="E771" s="30">
        <v>72</v>
      </c>
      <c r="F771" s="30">
        <v>0</v>
      </c>
      <c r="G771" s="31">
        <f t="shared" si="11"/>
        <v>72</v>
      </c>
    </row>
    <row r="772" spans="1:7">
      <c r="A772" s="7" t="s">
        <v>45</v>
      </c>
      <c r="B772" s="7" t="s">
        <v>228</v>
      </c>
      <c r="C772" s="30">
        <v>0</v>
      </c>
      <c r="D772" s="30">
        <v>0</v>
      </c>
      <c r="E772" s="30">
        <v>0</v>
      </c>
      <c r="F772" s="30">
        <v>121.5</v>
      </c>
      <c r="G772" s="31">
        <f t="shared" ref="G772:G835" si="12">SUM(C772:F772)</f>
        <v>121.5</v>
      </c>
    </row>
    <row r="773" spans="1:7">
      <c r="A773" s="7" t="s">
        <v>45</v>
      </c>
      <c r="B773" s="7" t="s">
        <v>253</v>
      </c>
      <c r="C773" s="30">
        <v>691.2</v>
      </c>
      <c r="D773" s="30">
        <v>0</v>
      </c>
      <c r="E773" s="30">
        <v>0</v>
      </c>
      <c r="F773" s="30">
        <v>0</v>
      </c>
      <c r="G773" s="31">
        <f t="shared" si="12"/>
        <v>691.2</v>
      </c>
    </row>
    <row r="774" spans="1:7">
      <c r="A774" s="7" t="s">
        <v>45</v>
      </c>
      <c r="B774" s="7" t="s">
        <v>277</v>
      </c>
      <c r="C774" s="30">
        <v>0</v>
      </c>
      <c r="D774" s="30">
        <v>0</v>
      </c>
      <c r="E774" s="30">
        <v>360</v>
      </c>
      <c r="F774" s="30">
        <v>378</v>
      </c>
      <c r="G774" s="31">
        <f t="shared" si="12"/>
        <v>738</v>
      </c>
    </row>
    <row r="775" spans="1:7">
      <c r="A775" s="7" t="s">
        <v>45</v>
      </c>
      <c r="B775" s="7" t="s">
        <v>273</v>
      </c>
      <c r="C775" s="30">
        <v>0</v>
      </c>
      <c r="D775" s="30">
        <v>540</v>
      </c>
      <c r="E775" s="30">
        <v>0</v>
      </c>
      <c r="F775" s="30">
        <v>0</v>
      </c>
      <c r="G775" s="31">
        <f t="shared" si="12"/>
        <v>540</v>
      </c>
    </row>
    <row r="776" spans="1:7">
      <c r="A776" s="7" t="s">
        <v>45</v>
      </c>
      <c r="B776" s="7" t="s">
        <v>256</v>
      </c>
      <c r="C776" s="30">
        <v>0</v>
      </c>
      <c r="D776" s="30">
        <v>108</v>
      </c>
      <c r="E776" s="30">
        <v>0</v>
      </c>
      <c r="F776" s="30">
        <v>0</v>
      </c>
      <c r="G776" s="31">
        <f t="shared" si="12"/>
        <v>108</v>
      </c>
    </row>
    <row r="777" spans="1:7">
      <c r="A777" s="7" t="s">
        <v>45</v>
      </c>
      <c r="B777" s="7" t="s">
        <v>275</v>
      </c>
      <c r="C777" s="30">
        <v>0</v>
      </c>
      <c r="D777" s="30">
        <v>0</v>
      </c>
      <c r="E777" s="30">
        <v>0</v>
      </c>
      <c r="F777" s="30">
        <v>504</v>
      </c>
      <c r="G777" s="31">
        <f t="shared" si="12"/>
        <v>504</v>
      </c>
    </row>
    <row r="778" spans="1:7">
      <c r="A778" s="7" t="s">
        <v>69</v>
      </c>
      <c r="B778" s="7" t="s">
        <v>258</v>
      </c>
      <c r="C778" s="30">
        <v>1379</v>
      </c>
      <c r="D778" s="30">
        <v>0</v>
      </c>
      <c r="E778" s="30">
        <v>0</v>
      </c>
      <c r="F778" s="30">
        <v>0</v>
      </c>
      <c r="G778" s="31">
        <f t="shared" si="12"/>
        <v>1379</v>
      </c>
    </row>
    <row r="779" spans="1:7">
      <c r="A779" s="7" t="s">
        <v>69</v>
      </c>
      <c r="B779" s="7" t="s">
        <v>234</v>
      </c>
      <c r="C779" s="30">
        <v>0</v>
      </c>
      <c r="D779" s="30">
        <v>0</v>
      </c>
      <c r="E779" s="30">
        <v>493</v>
      </c>
      <c r="F779" s="30">
        <v>0</v>
      </c>
      <c r="G779" s="31">
        <f t="shared" si="12"/>
        <v>493</v>
      </c>
    </row>
    <row r="780" spans="1:7">
      <c r="A780" s="7" t="s">
        <v>69</v>
      </c>
      <c r="B780" s="7" t="s">
        <v>248</v>
      </c>
      <c r="C780" s="30">
        <v>0</v>
      </c>
      <c r="D780" s="30">
        <v>0</v>
      </c>
      <c r="E780" s="30">
        <v>0</v>
      </c>
      <c r="F780" s="30">
        <v>443.7</v>
      </c>
      <c r="G780" s="31">
        <f t="shared" si="12"/>
        <v>443.7</v>
      </c>
    </row>
    <row r="781" spans="1:7">
      <c r="A781" s="7" t="s">
        <v>69</v>
      </c>
      <c r="B781" s="7" t="s">
        <v>227</v>
      </c>
      <c r="C781" s="30">
        <v>0</v>
      </c>
      <c r="D781" s="30">
        <v>0</v>
      </c>
      <c r="E781" s="30">
        <v>3352.4</v>
      </c>
      <c r="F781" s="30">
        <v>0</v>
      </c>
      <c r="G781" s="31">
        <f t="shared" si="12"/>
        <v>3352.4</v>
      </c>
    </row>
    <row r="782" spans="1:7">
      <c r="A782" s="7" t="s">
        <v>69</v>
      </c>
      <c r="B782" s="7" t="s">
        <v>259</v>
      </c>
      <c r="C782" s="30">
        <v>1379</v>
      </c>
      <c r="D782" s="30">
        <v>0</v>
      </c>
      <c r="E782" s="30">
        <v>0</v>
      </c>
      <c r="F782" s="30">
        <v>0</v>
      </c>
      <c r="G782" s="31">
        <f t="shared" si="12"/>
        <v>1379</v>
      </c>
    </row>
    <row r="783" spans="1:7">
      <c r="A783" s="7" t="s">
        <v>69</v>
      </c>
      <c r="B783" s="7" t="s">
        <v>250</v>
      </c>
      <c r="C783" s="30">
        <v>0</v>
      </c>
      <c r="D783" s="30">
        <v>554.62</v>
      </c>
      <c r="E783" s="30">
        <v>0</v>
      </c>
      <c r="F783" s="30">
        <v>0</v>
      </c>
      <c r="G783" s="31">
        <f t="shared" si="12"/>
        <v>554.62</v>
      </c>
    </row>
    <row r="784" spans="1:7">
      <c r="A784" s="7" t="s">
        <v>69</v>
      </c>
      <c r="B784" s="7" t="s">
        <v>304</v>
      </c>
      <c r="C784" s="30">
        <v>0</v>
      </c>
      <c r="D784" s="30">
        <v>0</v>
      </c>
      <c r="E784" s="30">
        <v>493</v>
      </c>
      <c r="F784" s="30">
        <v>0</v>
      </c>
      <c r="G784" s="31">
        <f t="shared" si="12"/>
        <v>493</v>
      </c>
    </row>
    <row r="785" spans="1:7">
      <c r="A785" s="7" t="s">
        <v>69</v>
      </c>
      <c r="B785" s="7" t="s">
        <v>290</v>
      </c>
      <c r="C785" s="30">
        <v>0</v>
      </c>
      <c r="D785" s="30">
        <v>0</v>
      </c>
      <c r="E785" s="30">
        <v>0</v>
      </c>
      <c r="F785" s="30">
        <v>98.6</v>
      </c>
      <c r="G785" s="31">
        <f t="shared" si="12"/>
        <v>98.6</v>
      </c>
    </row>
    <row r="786" spans="1:7">
      <c r="A786" s="7" t="s">
        <v>69</v>
      </c>
      <c r="B786" s="7" t="s">
        <v>297</v>
      </c>
      <c r="C786" s="30">
        <v>0</v>
      </c>
      <c r="D786" s="30">
        <v>0</v>
      </c>
      <c r="E786" s="30">
        <v>0</v>
      </c>
      <c r="F786" s="30">
        <v>986</v>
      </c>
      <c r="G786" s="31">
        <f t="shared" si="12"/>
        <v>986</v>
      </c>
    </row>
    <row r="787" spans="1:7">
      <c r="A787" s="7" t="s">
        <v>69</v>
      </c>
      <c r="B787" s="7" t="s">
        <v>267</v>
      </c>
      <c r="C787" s="30">
        <v>1576</v>
      </c>
      <c r="D787" s="30">
        <v>0</v>
      </c>
      <c r="E787" s="30">
        <v>0</v>
      </c>
      <c r="F787" s="30">
        <v>0</v>
      </c>
      <c r="G787" s="31">
        <f t="shared" si="12"/>
        <v>1576</v>
      </c>
    </row>
    <row r="788" spans="1:7">
      <c r="A788" s="7" t="s">
        <v>69</v>
      </c>
      <c r="B788" s="7" t="s">
        <v>253</v>
      </c>
      <c r="C788" s="30">
        <v>0</v>
      </c>
      <c r="D788" s="30">
        <v>147.9</v>
      </c>
      <c r="E788" s="30">
        <v>0</v>
      </c>
      <c r="F788" s="30">
        <v>0</v>
      </c>
      <c r="G788" s="31">
        <f t="shared" si="12"/>
        <v>147.9</v>
      </c>
    </row>
    <row r="789" spans="1:7">
      <c r="A789" s="7" t="s">
        <v>69</v>
      </c>
      <c r="B789" s="7" t="s">
        <v>303</v>
      </c>
      <c r="C789" s="30">
        <v>0</v>
      </c>
      <c r="D789" s="30">
        <v>0</v>
      </c>
      <c r="E789" s="30">
        <v>0</v>
      </c>
      <c r="F789" s="30">
        <v>986</v>
      </c>
      <c r="G789" s="31">
        <f t="shared" si="12"/>
        <v>986</v>
      </c>
    </row>
    <row r="790" spans="1:7">
      <c r="A790" s="7" t="s">
        <v>69</v>
      </c>
      <c r="B790" s="7" t="s">
        <v>240</v>
      </c>
      <c r="C790" s="30">
        <v>0</v>
      </c>
      <c r="D790" s="30">
        <v>936.7</v>
      </c>
      <c r="E790" s="30">
        <v>0</v>
      </c>
      <c r="F790" s="30">
        <v>0</v>
      </c>
      <c r="G790" s="31">
        <f t="shared" si="12"/>
        <v>936.7</v>
      </c>
    </row>
    <row r="791" spans="1:7">
      <c r="A791" s="7" t="s">
        <v>69</v>
      </c>
      <c r="B791" s="7" t="s">
        <v>229</v>
      </c>
      <c r="C791" s="30">
        <v>0</v>
      </c>
      <c r="D791" s="30">
        <v>0</v>
      </c>
      <c r="E791" s="30">
        <v>0</v>
      </c>
      <c r="F791" s="30">
        <v>2366.4</v>
      </c>
      <c r="G791" s="31">
        <f t="shared" si="12"/>
        <v>2366.4</v>
      </c>
    </row>
    <row r="792" spans="1:7">
      <c r="A792" s="7" t="s">
        <v>69</v>
      </c>
      <c r="B792" s="7" t="s">
        <v>286</v>
      </c>
      <c r="C792" s="30">
        <v>0</v>
      </c>
      <c r="D792" s="30">
        <v>443.7</v>
      </c>
      <c r="E792" s="30">
        <v>0</v>
      </c>
      <c r="F792" s="30">
        <v>0</v>
      </c>
      <c r="G792" s="31">
        <f t="shared" si="12"/>
        <v>443.7</v>
      </c>
    </row>
    <row r="793" spans="1:7">
      <c r="A793" s="7" t="s">
        <v>69</v>
      </c>
      <c r="B793" s="7" t="s">
        <v>244</v>
      </c>
      <c r="C793" s="30">
        <v>0</v>
      </c>
      <c r="D793" s="30">
        <v>0</v>
      </c>
      <c r="E793" s="30">
        <v>739.5</v>
      </c>
      <c r="F793" s="30">
        <v>1479</v>
      </c>
      <c r="G793" s="31">
        <f t="shared" si="12"/>
        <v>2218.5</v>
      </c>
    </row>
    <row r="794" spans="1:7">
      <c r="A794" s="7" t="s">
        <v>69</v>
      </c>
      <c r="B794" s="7" t="s">
        <v>283</v>
      </c>
      <c r="C794" s="30">
        <v>0</v>
      </c>
      <c r="D794" s="30">
        <v>0</v>
      </c>
      <c r="E794" s="30">
        <v>0</v>
      </c>
      <c r="F794" s="30">
        <v>184.87</v>
      </c>
      <c r="G794" s="31">
        <f t="shared" si="12"/>
        <v>184.87</v>
      </c>
    </row>
    <row r="795" spans="1:7">
      <c r="A795" s="7" t="s">
        <v>69</v>
      </c>
      <c r="B795" s="7" t="s">
        <v>279</v>
      </c>
      <c r="C795" s="30">
        <v>0</v>
      </c>
      <c r="D795" s="30">
        <v>0</v>
      </c>
      <c r="E795" s="30">
        <v>394.4</v>
      </c>
      <c r="F795" s="30">
        <v>0</v>
      </c>
      <c r="G795" s="31">
        <f t="shared" si="12"/>
        <v>394.4</v>
      </c>
    </row>
    <row r="796" spans="1:7">
      <c r="A796" s="7" t="s">
        <v>69</v>
      </c>
      <c r="B796" s="7" t="s">
        <v>245</v>
      </c>
      <c r="C796" s="30">
        <v>0</v>
      </c>
      <c r="D796" s="30">
        <v>493</v>
      </c>
      <c r="E796" s="30">
        <v>0</v>
      </c>
      <c r="F796" s="30">
        <v>0</v>
      </c>
      <c r="G796" s="31">
        <f t="shared" si="12"/>
        <v>493</v>
      </c>
    </row>
    <row r="797" spans="1:7">
      <c r="A797" s="7" t="s">
        <v>69</v>
      </c>
      <c r="B797" s="7" t="s">
        <v>230</v>
      </c>
      <c r="C797" s="30">
        <v>0</v>
      </c>
      <c r="D797" s="30">
        <v>0</v>
      </c>
      <c r="E797" s="30">
        <v>0</v>
      </c>
      <c r="F797" s="30">
        <v>739.5</v>
      </c>
      <c r="G797" s="31">
        <f t="shared" si="12"/>
        <v>739.5</v>
      </c>
    </row>
    <row r="798" spans="1:7">
      <c r="A798" s="7" t="s">
        <v>69</v>
      </c>
      <c r="B798" s="7" t="s">
        <v>273</v>
      </c>
      <c r="C798" s="30">
        <v>0</v>
      </c>
      <c r="D798" s="30">
        <v>1972</v>
      </c>
      <c r="E798" s="30">
        <v>0</v>
      </c>
      <c r="F798" s="30">
        <v>0</v>
      </c>
      <c r="G798" s="31">
        <f t="shared" si="12"/>
        <v>1972</v>
      </c>
    </row>
    <row r="799" spans="1:7">
      <c r="A799" s="7" t="s">
        <v>70</v>
      </c>
      <c r="B799" s="7" t="s">
        <v>249</v>
      </c>
      <c r="C799" s="30">
        <v>124.83</v>
      </c>
      <c r="D799" s="30">
        <v>0</v>
      </c>
      <c r="E799" s="30">
        <v>0</v>
      </c>
      <c r="F799" s="30">
        <v>0</v>
      </c>
      <c r="G799" s="31">
        <f t="shared" si="12"/>
        <v>124.83</v>
      </c>
    </row>
    <row r="800" spans="1:7">
      <c r="A800" s="7" t="s">
        <v>70</v>
      </c>
      <c r="B800" s="7" t="s">
        <v>250</v>
      </c>
      <c r="C800" s="30">
        <v>0</v>
      </c>
      <c r="D800" s="30">
        <v>0</v>
      </c>
      <c r="E800" s="30">
        <v>124.2</v>
      </c>
      <c r="F800" s="30">
        <v>0</v>
      </c>
      <c r="G800" s="31">
        <f t="shared" si="12"/>
        <v>124.2</v>
      </c>
    </row>
    <row r="801" spans="1:7">
      <c r="A801" s="7" t="s">
        <v>70</v>
      </c>
      <c r="B801" s="7" t="s">
        <v>235</v>
      </c>
      <c r="C801" s="30">
        <v>0</v>
      </c>
      <c r="D801" s="30">
        <v>0</v>
      </c>
      <c r="E801" s="30">
        <v>0</v>
      </c>
      <c r="F801" s="30">
        <v>46</v>
      </c>
      <c r="G801" s="31">
        <f t="shared" si="12"/>
        <v>46</v>
      </c>
    </row>
    <row r="802" spans="1:7">
      <c r="A802" s="7" t="s">
        <v>70</v>
      </c>
      <c r="B802" s="7" t="s">
        <v>309</v>
      </c>
      <c r="C802" s="30">
        <v>0</v>
      </c>
      <c r="D802" s="30">
        <v>92</v>
      </c>
      <c r="E802" s="30">
        <v>0</v>
      </c>
      <c r="F802" s="30">
        <v>0</v>
      </c>
      <c r="G802" s="31">
        <f t="shared" si="12"/>
        <v>92</v>
      </c>
    </row>
    <row r="803" spans="1:7">
      <c r="A803" s="7" t="s">
        <v>70</v>
      </c>
      <c r="B803" s="7" t="s">
        <v>281</v>
      </c>
      <c r="C803" s="30">
        <v>0</v>
      </c>
      <c r="D803" s="30">
        <v>0</v>
      </c>
      <c r="E803" s="30">
        <v>248.4</v>
      </c>
      <c r="F803" s="30">
        <v>0</v>
      </c>
      <c r="G803" s="31">
        <f t="shared" si="12"/>
        <v>248.4</v>
      </c>
    </row>
    <row r="804" spans="1:7">
      <c r="A804" s="7" t="s">
        <v>70</v>
      </c>
      <c r="B804" s="7" t="s">
        <v>290</v>
      </c>
      <c r="C804" s="30">
        <v>0</v>
      </c>
      <c r="D804" s="30">
        <v>0</v>
      </c>
      <c r="E804" s="30">
        <v>46</v>
      </c>
      <c r="F804" s="30">
        <v>0</v>
      </c>
      <c r="G804" s="31">
        <f t="shared" si="12"/>
        <v>46</v>
      </c>
    </row>
    <row r="805" spans="1:7">
      <c r="A805" s="7" t="s">
        <v>70</v>
      </c>
      <c r="B805" s="7" t="s">
        <v>228</v>
      </c>
      <c r="C805" s="30">
        <v>0</v>
      </c>
      <c r="D805" s="30">
        <v>0</v>
      </c>
      <c r="E805" s="30">
        <v>0</v>
      </c>
      <c r="F805" s="30">
        <v>48.3</v>
      </c>
      <c r="G805" s="31">
        <f t="shared" si="12"/>
        <v>48.3</v>
      </c>
    </row>
    <row r="806" spans="1:7">
      <c r="A806" s="7" t="s">
        <v>70</v>
      </c>
      <c r="B806" s="7" t="s">
        <v>277</v>
      </c>
      <c r="C806" s="30">
        <v>24.82</v>
      </c>
      <c r="D806" s="30">
        <v>0</v>
      </c>
      <c r="E806" s="30">
        <v>276</v>
      </c>
      <c r="F806" s="30">
        <v>0</v>
      </c>
      <c r="G806" s="31">
        <f t="shared" si="12"/>
        <v>300.82</v>
      </c>
    </row>
    <row r="807" spans="1:7">
      <c r="A807" s="7" t="s">
        <v>70</v>
      </c>
      <c r="B807" s="7" t="s">
        <v>242</v>
      </c>
      <c r="C807" s="30">
        <v>36.5</v>
      </c>
      <c r="D807" s="30">
        <v>0</v>
      </c>
      <c r="E807" s="30">
        <v>0</v>
      </c>
      <c r="F807" s="30">
        <v>0</v>
      </c>
      <c r="G807" s="31">
        <f t="shared" si="12"/>
        <v>36.5</v>
      </c>
    </row>
    <row r="808" spans="1:7">
      <c r="A808" s="7" t="s">
        <v>70</v>
      </c>
      <c r="B808" s="7" t="s">
        <v>229</v>
      </c>
      <c r="C808" s="30">
        <v>0</v>
      </c>
      <c r="D808" s="30">
        <v>0</v>
      </c>
      <c r="E808" s="30">
        <v>0</v>
      </c>
      <c r="F808" s="30">
        <v>437</v>
      </c>
      <c r="G808" s="31">
        <f t="shared" si="12"/>
        <v>437</v>
      </c>
    </row>
    <row r="809" spans="1:7">
      <c r="A809" s="7" t="s">
        <v>70</v>
      </c>
      <c r="B809" s="7" t="s">
        <v>254</v>
      </c>
      <c r="C809" s="30">
        <v>292</v>
      </c>
      <c r="D809" s="30">
        <v>0</v>
      </c>
      <c r="E809" s="30">
        <v>0</v>
      </c>
      <c r="F809" s="30">
        <v>0</v>
      </c>
      <c r="G809" s="31">
        <f t="shared" si="12"/>
        <v>292</v>
      </c>
    </row>
    <row r="810" spans="1:7">
      <c r="A810" s="7" t="s">
        <v>70</v>
      </c>
      <c r="B810" s="7" t="s">
        <v>244</v>
      </c>
      <c r="C810" s="30">
        <v>0</v>
      </c>
      <c r="D810" s="30">
        <v>257.60000000000002</v>
      </c>
      <c r="E810" s="30">
        <v>0</v>
      </c>
      <c r="F810" s="30">
        <v>110.4</v>
      </c>
      <c r="G810" s="31">
        <f t="shared" si="12"/>
        <v>368</v>
      </c>
    </row>
    <row r="811" spans="1:7">
      <c r="A811" s="7" t="s">
        <v>70</v>
      </c>
      <c r="B811" s="7" t="s">
        <v>293</v>
      </c>
      <c r="C811" s="30">
        <v>153.30000000000001</v>
      </c>
      <c r="D811" s="30">
        <v>0</v>
      </c>
      <c r="E811" s="30">
        <v>0</v>
      </c>
      <c r="F811" s="30">
        <v>0</v>
      </c>
      <c r="G811" s="31">
        <f t="shared" si="12"/>
        <v>153.30000000000001</v>
      </c>
    </row>
    <row r="812" spans="1:7">
      <c r="A812" s="7" t="s">
        <v>70</v>
      </c>
      <c r="B812" s="7" t="s">
        <v>287</v>
      </c>
      <c r="C812" s="30">
        <v>166.44</v>
      </c>
      <c r="D812" s="30">
        <v>0</v>
      </c>
      <c r="E812" s="30">
        <v>0</v>
      </c>
      <c r="F812" s="30">
        <v>0</v>
      </c>
      <c r="G812" s="31">
        <f t="shared" si="12"/>
        <v>166.44</v>
      </c>
    </row>
    <row r="813" spans="1:7">
      <c r="A813" s="7" t="s">
        <v>70</v>
      </c>
      <c r="B813" s="7" t="s">
        <v>270</v>
      </c>
      <c r="C813" s="30">
        <v>0</v>
      </c>
      <c r="D813" s="30">
        <v>0</v>
      </c>
      <c r="E813" s="30">
        <v>64.400000000000006</v>
      </c>
      <c r="F813" s="30">
        <v>0</v>
      </c>
      <c r="G813" s="31">
        <f t="shared" si="12"/>
        <v>64.400000000000006</v>
      </c>
    </row>
    <row r="814" spans="1:7">
      <c r="A814" s="7" t="s">
        <v>70</v>
      </c>
      <c r="B814" s="7" t="s">
        <v>274</v>
      </c>
      <c r="C814" s="30">
        <v>0</v>
      </c>
      <c r="D814" s="30">
        <v>0</v>
      </c>
      <c r="E814" s="30">
        <v>82.8</v>
      </c>
      <c r="F814" s="30">
        <v>0</v>
      </c>
      <c r="G814" s="31">
        <f t="shared" si="12"/>
        <v>82.8</v>
      </c>
    </row>
    <row r="815" spans="1:7">
      <c r="A815" s="7" t="s">
        <v>70</v>
      </c>
      <c r="B815" s="7" t="s">
        <v>256</v>
      </c>
      <c r="C815" s="30">
        <v>146</v>
      </c>
      <c r="D815" s="30">
        <v>0</v>
      </c>
      <c r="E815" s="30">
        <v>0</v>
      </c>
      <c r="F815" s="30">
        <v>0</v>
      </c>
      <c r="G815" s="31">
        <f t="shared" si="12"/>
        <v>146</v>
      </c>
    </row>
    <row r="816" spans="1:7">
      <c r="A816" s="7" t="s">
        <v>70</v>
      </c>
      <c r="B816" s="7" t="s">
        <v>265</v>
      </c>
      <c r="C816" s="30">
        <v>0</v>
      </c>
      <c r="D816" s="30">
        <v>0</v>
      </c>
      <c r="E816" s="30">
        <v>0</v>
      </c>
      <c r="F816" s="30">
        <v>209.76</v>
      </c>
      <c r="G816" s="31">
        <f t="shared" si="12"/>
        <v>209.76</v>
      </c>
    </row>
    <row r="817" spans="1:7">
      <c r="A817" s="7" t="s">
        <v>97</v>
      </c>
      <c r="B817" s="7" t="s">
        <v>310</v>
      </c>
      <c r="C817" s="30">
        <v>0</v>
      </c>
      <c r="D817" s="30">
        <v>0</v>
      </c>
      <c r="E817" s="30">
        <v>0</v>
      </c>
      <c r="F817" s="30">
        <v>1856.85</v>
      </c>
      <c r="G817" s="31">
        <f t="shared" si="12"/>
        <v>1856.85</v>
      </c>
    </row>
    <row r="818" spans="1:7">
      <c r="A818" s="7" t="s">
        <v>97</v>
      </c>
      <c r="B818" s="7" t="s">
        <v>278</v>
      </c>
      <c r="C818" s="30">
        <v>2079</v>
      </c>
      <c r="D818" s="30">
        <v>0</v>
      </c>
      <c r="E818" s="30">
        <v>0</v>
      </c>
      <c r="F818" s="30">
        <v>0</v>
      </c>
      <c r="G818" s="31">
        <f t="shared" si="12"/>
        <v>2079</v>
      </c>
    </row>
    <row r="819" spans="1:7">
      <c r="A819" s="7" t="s">
        <v>97</v>
      </c>
      <c r="B819" s="7" t="s">
        <v>227</v>
      </c>
      <c r="C819" s="30">
        <v>0</v>
      </c>
      <c r="D819" s="30">
        <v>0</v>
      </c>
      <c r="E819" s="30">
        <v>0</v>
      </c>
      <c r="F819" s="30">
        <v>1411.21</v>
      </c>
      <c r="G819" s="31">
        <f t="shared" si="12"/>
        <v>1411.21</v>
      </c>
    </row>
    <row r="820" spans="1:7">
      <c r="A820" s="7" t="s">
        <v>97</v>
      </c>
      <c r="B820" s="7" t="s">
        <v>250</v>
      </c>
      <c r="C820" s="30">
        <v>0</v>
      </c>
      <c r="D820" s="30">
        <v>0</v>
      </c>
      <c r="E820" s="30">
        <v>0</v>
      </c>
      <c r="F820" s="30">
        <v>1646.41</v>
      </c>
      <c r="G820" s="31">
        <f t="shared" si="12"/>
        <v>1646.41</v>
      </c>
    </row>
    <row r="821" spans="1:7">
      <c r="A821" s="7" t="s">
        <v>97</v>
      </c>
      <c r="B821" s="7" t="s">
        <v>309</v>
      </c>
      <c r="C821" s="30">
        <v>0</v>
      </c>
      <c r="D821" s="30">
        <v>0</v>
      </c>
      <c r="E821" s="30">
        <v>2475.8000000000002</v>
      </c>
      <c r="F821" s="30">
        <v>0</v>
      </c>
      <c r="G821" s="31">
        <f t="shared" si="12"/>
        <v>2475.8000000000002</v>
      </c>
    </row>
    <row r="822" spans="1:7">
      <c r="A822" s="7" t="s">
        <v>97</v>
      </c>
      <c r="B822" s="7" t="s">
        <v>261</v>
      </c>
      <c r="C822" s="30">
        <v>0</v>
      </c>
      <c r="D822" s="30">
        <v>0</v>
      </c>
      <c r="E822" s="30">
        <v>1237.9000000000001</v>
      </c>
      <c r="F822" s="30">
        <v>0</v>
      </c>
      <c r="G822" s="31">
        <f t="shared" si="12"/>
        <v>1237.9000000000001</v>
      </c>
    </row>
    <row r="823" spans="1:7">
      <c r="A823" s="7" t="s">
        <v>97</v>
      </c>
      <c r="B823" s="7" t="s">
        <v>267</v>
      </c>
      <c r="C823" s="30">
        <v>0</v>
      </c>
      <c r="D823" s="30">
        <v>0</v>
      </c>
      <c r="E823" s="30">
        <v>0</v>
      </c>
      <c r="F823" s="30">
        <v>2352.0100000000002</v>
      </c>
      <c r="G823" s="31">
        <f t="shared" si="12"/>
        <v>2352.0100000000002</v>
      </c>
    </row>
    <row r="824" spans="1:7">
      <c r="A824" s="7" t="s">
        <v>97</v>
      </c>
      <c r="B824" s="7" t="s">
        <v>238</v>
      </c>
      <c r="C824" s="30">
        <v>0</v>
      </c>
      <c r="D824" s="30">
        <v>0</v>
      </c>
      <c r="E824" s="30">
        <v>0</v>
      </c>
      <c r="F824" s="30">
        <v>2228.2199999999998</v>
      </c>
      <c r="G824" s="31">
        <f t="shared" si="12"/>
        <v>2228.2199999999998</v>
      </c>
    </row>
    <row r="825" spans="1:7">
      <c r="A825" s="7" t="s">
        <v>97</v>
      </c>
      <c r="B825" s="7" t="s">
        <v>229</v>
      </c>
      <c r="C825" s="30">
        <v>0</v>
      </c>
      <c r="D825" s="30">
        <v>0</v>
      </c>
      <c r="E825" s="30">
        <v>0</v>
      </c>
      <c r="F825" s="30">
        <v>4951.6000000000004</v>
      </c>
      <c r="G825" s="31">
        <f t="shared" si="12"/>
        <v>4951.6000000000004</v>
      </c>
    </row>
    <row r="826" spans="1:7">
      <c r="A826" s="7" t="s">
        <v>97</v>
      </c>
      <c r="B826" s="7" t="s">
        <v>255</v>
      </c>
      <c r="C826" s="30">
        <v>0</v>
      </c>
      <c r="D826" s="30">
        <v>0</v>
      </c>
      <c r="E826" s="30">
        <v>4456.4399999999996</v>
      </c>
      <c r="F826" s="30">
        <v>0</v>
      </c>
      <c r="G826" s="31">
        <f t="shared" si="12"/>
        <v>4456.4399999999996</v>
      </c>
    </row>
    <row r="827" spans="1:7">
      <c r="A827" s="7" t="s">
        <v>97</v>
      </c>
      <c r="B827" s="7" t="s">
        <v>244</v>
      </c>
      <c r="C827" s="30">
        <v>2019.6</v>
      </c>
      <c r="D827" s="30">
        <v>4456.4399999999996</v>
      </c>
      <c r="E827" s="30">
        <v>0</v>
      </c>
      <c r="F827" s="30">
        <v>0</v>
      </c>
      <c r="G827" s="31">
        <f t="shared" si="12"/>
        <v>6476.0399999999991</v>
      </c>
    </row>
    <row r="828" spans="1:7">
      <c r="A828" s="7" t="s">
        <v>97</v>
      </c>
      <c r="B828" s="7" t="s">
        <v>300</v>
      </c>
      <c r="C828" s="30">
        <v>0</v>
      </c>
      <c r="D828" s="30">
        <v>0</v>
      </c>
      <c r="E828" s="30">
        <v>742.74</v>
      </c>
      <c r="F828" s="30">
        <v>0</v>
      </c>
      <c r="G828" s="31">
        <f t="shared" si="12"/>
        <v>742.74</v>
      </c>
    </row>
    <row r="829" spans="1:7">
      <c r="A829" s="7" t="s">
        <v>97</v>
      </c>
      <c r="B829" s="7" t="s">
        <v>230</v>
      </c>
      <c r="C829" s="30">
        <v>1603.8</v>
      </c>
      <c r="D829" s="30">
        <v>0</v>
      </c>
      <c r="E829" s="30">
        <v>0</v>
      </c>
      <c r="F829" s="30">
        <v>0</v>
      </c>
      <c r="G829" s="31">
        <f t="shared" si="12"/>
        <v>1603.8</v>
      </c>
    </row>
    <row r="830" spans="1:7">
      <c r="A830" s="7" t="s">
        <v>97</v>
      </c>
      <c r="B830" s="7" t="s">
        <v>256</v>
      </c>
      <c r="C830" s="30">
        <v>0</v>
      </c>
      <c r="D830" s="30">
        <v>1237.9000000000001</v>
      </c>
      <c r="E830" s="30">
        <v>0</v>
      </c>
      <c r="F830" s="30">
        <v>0</v>
      </c>
      <c r="G830" s="31">
        <f t="shared" si="12"/>
        <v>1237.9000000000001</v>
      </c>
    </row>
    <row r="831" spans="1:7">
      <c r="A831" s="7" t="s">
        <v>103</v>
      </c>
      <c r="B831" s="7" t="s">
        <v>246</v>
      </c>
      <c r="C831" s="30">
        <v>0</v>
      </c>
      <c r="D831" s="30">
        <v>0</v>
      </c>
      <c r="E831" s="30">
        <v>69.75</v>
      </c>
      <c r="F831" s="30">
        <v>0</v>
      </c>
      <c r="G831" s="31">
        <f t="shared" si="12"/>
        <v>69.75</v>
      </c>
    </row>
    <row r="832" spans="1:7">
      <c r="A832" s="7" t="s">
        <v>103</v>
      </c>
      <c r="B832" s="7" t="s">
        <v>232</v>
      </c>
      <c r="C832" s="30">
        <v>0</v>
      </c>
      <c r="D832" s="30">
        <v>0</v>
      </c>
      <c r="E832" s="30">
        <v>0</v>
      </c>
      <c r="F832" s="30">
        <v>372</v>
      </c>
      <c r="G832" s="31">
        <f t="shared" si="12"/>
        <v>372</v>
      </c>
    </row>
    <row r="833" spans="1:7">
      <c r="A833" s="7" t="s">
        <v>103</v>
      </c>
      <c r="B833" s="7" t="s">
        <v>227</v>
      </c>
      <c r="C833" s="30">
        <v>0</v>
      </c>
      <c r="D833" s="30">
        <v>217.39</v>
      </c>
      <c r="E833" s="30">
        <v>0</v>
      </c>
      <c r="F833" s="30">
        <v>0</v>
      </c>
      <c r="G833" s="31">
        <f t="shared" si="12"/>
        <v>217.39</v>
      </c>
    </row>
    <row r="834" spans="1:7">
      <c r="A834" s="7" t="s">
        <v>103</v>
      </c>
      <c r="B834" s="7" t="s">
        <v>250</v>
      </c>
      <c r="C834" s="30">
        <v>0</v>
      </c>
      <c r="D834" s="30">
        <v>0</v>
      </c>
      <c r="E834" s="30">
        <v>1185.75</v>
      </c>
      <c r="F834" s="30">
        <v>0</v>
      </c>
      <c r="G834" s="31">
        <f t="shared" si="12"/>
        <v>1185.75</v>
      </c>
    </row>
    <row r="835" spans="1:7">
      <c r="A835" s="7" t="s">
        <v>103</v>
      </c>
      <c r="B835" s="7" t="s">
        <v>281</v>
      </c>
      <c r="C835" s="30">
        <v>0</v>
      </c>
      <c r="D835" s="30">
        <v>0</v>
      </c>
      <c r="E835" s="30">
        <v>62.77</v>
      </c>
      <c r="F835" s="30">
        <v>0</v>
      </c>
      <c r="G835" s="31">
        <f t="shared" si="12"/>
        <v>62.77</v>
      </c>
    </row>
    <row r="836" spans="1:7">
      <c r="A836" s="7" t="s">
        <v>103</v>
      </c>
      <c r="B836" s="7" t="s">
        <v>261</v>
      </c>
      <c r="C836" s="30">
        <v>0</v>
      </c>
      <c r="D836" s="30">
        <v>1627.5</v>
      </c>
      <c r="E836" s="30">
        <v>0</v>
      </c>
      <c r="F836" s="30">
        <v>0</v>
      </c>
      <c r="G836" s="31">
        <f t="shared" ref="G836:G899" si="13">SUM(C836:F836)</f>
        <v>1627.5</v>
      </c>
    </row>
    <row r="837" spans="1:7">
      <c r="A837" s="7" t="s">
        <v>103</v>
      </c>
      <c r="B837" s="7" t="s">
        <v>308</v>
      </c>
      <c r="C837" s="30">
        <v>223.2</v>
      </c>
      <c r="D837" s="30">
        <v>0</v>
      </c>
      <c r="E837" s="30">
        <v>0</v>
      </c>
      <c r="F837" s="30">
        <v>0</v>
      </c>
      <c r="G837" s="31">
        <f t="shared" si="13"/>
        <v>223.2</v>
      </c>
    </row>
    <row r="838" spans="1:7">
      <c r="A838" s="7" t="s">
        <v>103</v>
      </c>
      <c r="B838" s="7" t="s">
        <v>240</v>
      </c>
      <c r="C838" s="30">
        <v>0</v>
      </c>
      <c r="D838" s="30">
        <v>331.31</v>
      </c>
      <c r="E838" s="30">
        <v>0</v>
      </c>
      <c r="F838" s="30">
        <v>0</v>
      </c>
      <c r="G838" s="31">
        <f t="shared" si="13"/>
        <v>331.31</v>
      </c>
    </row>
    <row r="839" spans="1:7">
      <c r="A839" s="7" t="s">
        <v>103</v>
      </c>
      <c r="B839" s="7" t="s">
        <v>241</v>
      </c>
      <c r="C839" s="30">
        <v>223.2</v>
      </c>
      <c r="D839" s="30">
        <v>0</v>
      </c>
      <c r="E839" s="30">
        <v>0</v>
      </c>
      <c r="F839" s="30">
        <v>0</v>
      </c>
      <c r="G839" s="31">
        <f t="shared" si="13"/>
        <v>223.2</v>
      </c>
    </row>
    <row r="840" spans="1:7">
      <c r="A840" s="7" t="s">
        <v>103</v>
      </c>
      <c r="B840" s="7" t="s">
        <v>295</v>
      </c>
      <c r="C840" s="30">
        <v>651</v>
      </c>
      <c r="D840" s="30">
        <v>0</v>
      </c>
      <c r="E840" s="30">
        <v>0</v>
      </c>
      <c r="F840" s="30">
        <v>0</v>
      </c>
      <c r="G840" s="31">
        <f t="shared" si="13"/>
        <v>651</v>
      </c>
    </row>
    <row r="841" spans="1:7">
      <c r="A841" s="7" t="s">
        <v>103</v>
      </c>
      <c r="B841" s="7" t="s">
        <v>277</v>
      </c>
      <c r="C841" s="30">
        <v>0</v>
      </c>
      <c r="D841" s="30">
        <v>0</v>
      </c>
      <c r="E841" s="30">
        <v>0</v>
      </c>
      <c r="F841" s="30">
        <v>279</v>
      </c>
      <c r="G841" s="31">
        <f t="shared" si="13"/>
        <v>279</v>
      </c>
    </row>
    <row r="842" spans="1:7">
      <c r="A842" s="7" t="s">
        <v>103</v>
      </c>
      <c r="B842" s="7" t="s">
        <v>244</v>
      </c>
      <c r="C842" s="30">
        <v>0</v>
      </c>
      <c r="D842" s="30">
        <v>558</v>
      </c>
      <c r="E842" s="30">
        <v>0</v>
      </c>
      <c r="F842" s="30">
        <v>0</v>
      </c>
      <c r="G842" s="31">
        <f t="shared" si="13"/>
        <v>558</v>
      </c>
    </row>
    <row r="843" spans="1:7">
      <c r="A843" s="7" t="s">
        <v>103</v>
      </c>
      <c r="B843" s="7" t="s">
        <v>256</v>
      </c>
      <c r="C843" s="30">
        <v>334.8</v>
      </c>
      <c r="D843" s="30">
        <v>0</v>
      </c>
      <c r="E843" s="30">
        <v>0</v>
      </c>
      <c r="F843" s="30">
        <v>98.81</v>
      </c>
      <c r="G843" s="31">
        <f t="shared" si="13"/>
        <v>433.61</v>
      </c>
    </row>
    <row r="844" spans="1:7">
      <c r="A844" s="7" t="s">
        <v>98</v>
      </c>
      <c r="B844" s="7" t="s">
        <v>232</v>
      </c>
      <c r="C844" s="30">
        <v>88.5</v>
      </c>
      <c r="D844" s="30">
        <v>111.75</v>
      </c>
      <c r="E844" s="30">
        <v>40.229999999999997</v>
      </c>
      <c r="F844" s="30">
        <v>0</v>
      </c>
      <c r="G844" s="31">
        <f t="shared" si="13"/>
        <v>240.48</v>
      </c>
    </row>
    <row r="845" spans="1:7">
      <c r="A845" s="7" t="s">
        <v>98</v>
      </c>
      <c r="B845" s="7" t="s">
        <v>276</v>
      </c>
      <c r="C845" s="30">
        <v>0</v>
      </c>
      <c r="D845" s="30">
        <v>149</v>
      </c>
      <c r="E845" s="30">
        <v>0</v>
      </c>
      <c r="F845" s="30">
        <v>0</v>
      </c>
      <c r="G845" s="31">
        <f t="shared" si="13"/>
        <v>149</v>
      </c>
    </row>
    <row r="846" spans="1:7">
      <c r="A846" s="7" t="s">
        <v>98</v>
      </c>
      <c r="B846" s="7" t="s">
        <v>227</v>
      </c>
      <c r="C846" s="30">
        <v>472</v>
      </c>
      <c r="D846" s="30">
        <v>0</v>
      </c>
      <c r="E846" s="30">
        <v>0</v>
      </c>
      <c r="F846" s="30">
        <v>0</v>
      </c>
      <c r="G846" s="31">
        <f t="shared" si="13"/>
        <v>472</v>
      </c>
    </row>
    <row r="847" spans="1:7">
      <c r="A847" s="7" t="s">
        <v>98</v>
      </c>
      <c r="B847" s="7" t="s">
        <v>249</v>
      </c>
      <c r="C847" s="30">
        <v>0</v>
      </c>
      <c r="D847" s="30">
        <v>0</v>
      </c>
      <c r="E847" s="30">
        <v>223.5</v>
      </c>
      <c r="F847" s="30">
        <v>0</v>
      </c>
      <c r="G847" s="31">
        <f t="shared" si="13"/>
        <v>223.5</v>
      </c>
    </row>
    <row r="848" spans="1:7">
      <c r="A848" s="7" t="s">
        <v>98</v>
      </c>
      <c r="B848" s="7" t="s">
        <v>259</v>
      </c>
      <c r="C848" s="30">
        <v>35.4</v>
      </c>
      <c r="D848" s="30">
        <v>0</v>
      </c>
      <c r="E848" s="30">
        <v>0</v>
      </c>
      <c r="F848" s="30">
        <v>0</v>
      </c>
      <c r="G848" s="31">
        <f t="shared" si="13"/>
        <v>35.4</v>
      </c>
    </row>
    <row r="849" spans="1:7">
      <c r="A849" s="7" t="s">
        <v>98</v>
      </c>
      <c r="B849" s="7" t="s">
        <v>250</v>
      </c>
      <c r="C849" s="30">
        <v>0</v>
      </c>
      <c r="D849" s="30">
        <v>0</v>
      </c>
      <c r="E849" s="30">
        <v>0</v>
      </c>
      <c r="F849" s="30">
        <v>111.75</v>
      </c>
      <c r="G849" s="31">
        <f t="shared" si="13"/>
        <v>111.75</v>
      </c>
    </row>
    <row r="850" spans="1:7">
      <c r="A850" s="7" t="s">
        <v>98</v>
      </c>
      <c r="B850" s="7" t="s">
        <v>289</v>
      </c>
      <c r="C850" s="30">
        <v>0</v>
      </c>
      <c r="D850" s="30">
        <v>0</v>
      </c>
      <c r="E850" s="30">
        <v>29.8</v>
      </c>
      <c r="F850" s="30">
        <v>0</v>
      </c>
      <c r="G850" s="31">
        <f t="shared" si="13"/>
        <v>29.8</v>
      </c>
    </row>
    <row r="851" spans="1:7">
      <c r="A851" s="7" t="s">
        <v>98</v>
      </c>
      <c r="B851" s="7" t="s">
        <v>297</v>
      </c>
      <c r="C851" s="30">
        <v>0</v>
      </c>
      <c r="D851" s="30">
        <v>169.86</v>
      </c>
      <c r="E851" s="30">
        <v>0</v>
      </c>
      <c r="F851" s="30">
        <v>0</v>
      </c>
      <c r="G851" s="31">
        <f t="shared" si="13"/>
        <v>169.86</v>
      </c>
    </row>
    <row r="852" spans="1:7">
      <c r="A852" s="7" t="s">
        <v>98</v>
      </c>
      <c r="B852" s="7" t="s">
        <v>238</v>
      </c>
      <c r="C852" s="30">
        <v>0</v>
      </c>
      <c r="D852" s="30">
        <v>59.6</v>
      </c>
      <c r="E852" s="30">
        <v>0</v>
      </c>
      <c r="F852" s="30">
        <v>0</v>
      </c>
      <c r="G852" s="31">
        <f t="shared" si="13"/>
        <v>59.6</v>
      </c>
    </row>
    <row r="853" spans="1:7">
      <c r="A853" s="7" t="s">
        <v>98</v>
      </c>
      <c r="B853" s="7" t="s">
        <v>262</v>
      </c>
      <c r="C853" s="30">
        <v>0</v>
      </c>
      <c r="D853" s="30">
        <v>0</v>
      </c>
      <c r="E853" s="30">
        <v>0</v>
      </c>
      <c r="F853" s="30">
        <v>223.5</v>
      </c>
      <c r="G853" s="31">
        <f t="shared" si="13"/>
        <v>223.5</v>
      </c>
    </row>
    <row r="854" spans="1:7">
      <c r="A854" s="7" t="s">
        <v>98</v>
      </c>
      <c r="B854" s="7" t="s">
        <v>277</v>
      </c>
      <c r="C854" s="30">
        <v>0</v>
      </c>
      <c r="D854" s="30">
        <v>0</v>
      </c>
      <c r="E854" s="30">
        <v>0</v>
      </c>
      <c r="F854" s="30">
        <v>35.76</v>
      </c>
      <c r="G854" s="31">
        <f t="shared" si="13"/>
        <v>35.76</v>
      </c>
    </row>
    <row r="855" spans="1:7">
      <c r="A855" s="7" t="s">
        <v>98</v>
      </c>
      <c r="B855" s="7" t="s">
        <v>242</v>
      </c>
      <c r="C855" s="30">
        <v>106.2</v>
      </c>
      <c r="D855" s="30">
        <v>0</v>
      </c>
      <c r="E855" s="30">
        <v>0</v>
      </c>
      <c r="F855" s="30">
        <v>0</v>
      </c>
      <c r="G855" s="31">
        <f t="shared" si="13"/>
        <v>106.2</v>
      </c>
    </row>
    <row r="856" spans="1:7">
      <c r="A856" s="7" t="s">
        <v>98</v>
      </c>
      <c r="B856" s="7" t="s">
        <v>244</v>
      </c>
      <c r="C856" s="30">
        <v>0</v>
      </c>
      <c r="D856" s="30">
        <v>0</v>
      </c>
      <c r="E856" s="30">
        <v>223.5</v>
      </c>
      <c r="F856" s="30">
        <v>0</v>
      </c>
      <c r="G856" s="31">
        <f t="shared" si="13"/>
        <v>223.5</v>
      </c>
    </row>
    <row r="857" spans="1:7">
      <c r="A857" s="7" t="s">
        <v>98</v>
      </c>
      <c r="B857" s="7" t="s">
        <v>296</v>
      </c>
      <c r="C857" s="30">
        <v>0</v>
      </c>
      <c r="D857" s="30">
        <v>0</v>
      </c>
      <c r="E857" s="30">
        <v>0</v>
      </c>
      <c r="F857" s="30">
        <v>46.93</v>
      </c>
      <c r="G857" s="31">
        <f t="shared" si="13"/>
        <v>46.93</v>
      </c>
    </row>
    <row r="858" spans="1:7">
      <c r="A858" s="7" t="s">
        <v>98</v>
      </c>
      <c r="B858" s="7" t="s">
        <v>264</v>
      </c>
      <c r="C858" s="30">
        <v>236</v>
      </c>
      <c r="D858" s="30">
        <v>0</v>
      </c>
      <c r="E858" s="30">
        <v>0</v>
      </c>
      <c r="F858" s="30">
        <v>0</v>
      </c>
      <c r="G858" s="31">
        <f t="shared" si="13"/>
        <v>236</v>
      </c>
    </row>
    <row r="859" spans="1:7">
      <c r="A859" s="7" t="s">
        <v>98</v>
      </c>
      <c r="B859" s="7" t="s">
        <v>230</v>
      </c>
      <c r="C859" s="30">
        <v>0</v>
      </c>
      <c r="D859" s="30">
        <v>0</v>
      </c>
      <c r="E859" s="30">
        <v>372.5</v>
      </c>
      <c r="F859" s="30">
        <v>0</v>
      </c>
      <c r="G859" s="31">
        <f t="shared" si="13"/>
        <v>372.5</v>
      </c>
    </row>
    <row r="860" spans="1:7">
      <c r="A860" s="7" t="s">
        <v>98</v>
      </c>
      <c r="B860" s="7" t="s">
        <v>273</v>
      </c>
      <c r="C860" s="30">
        <v>28.32</v>
      </c>
      <c r="D860" s="30">
        <v>0</v>
      </c>
      <c r="E860" s="30">
        <v>0</v>
      </c>
      <c r="F860" s="30">
        <v>0</v>
      </c>
      <c r="G860" s="31">
        <f t="shared" si="13"/>
        <v>28.32</v>
      </c>
    </row>
    <row r="861" spans="1:7">
      <c r="A861" s="7" t="s">
        <v>98</v>
      </c>
      <c r="B861" s="7" t="s">
        <v>256</v>
      </c>
      <c r="C861" s="30">
        <v>0</v>
      </c>
      <c r="D861" s="30">
        <v>0</v>
      </c>
      <c r="E861" s="30">
        <v>0</v>
      </c>
      <c r="F861" s="30">
        <v>17.88</v>
      </c>
      <c r="G861" s="31">
        <f t="shared" si="13"/>
        <v>17.88</v>
      </c>
    </row>
    <row r="862" spans="1:7">
      <c r="A862" s="7" t="s">
        <v>98</v>
      </c>
      <c r="B862" s="7" t="s">
        <v>275</v>
      </c>
      <c r="C862" s="30">
        <v>0</v>
      </c>
      <c r="D862" s="30">
        <v>0</v>
      </c>
      <c r="E862" s="30">
        <v>0</v>
      </c>
      <c r="F862" s="30">
        <v>379.95</v>
      </c>
      <c r="G862" s="31">
        <f t="shared" si="13"/>
        <v>379.95</v>
      </c>
    </row>
    <row r="863" spans="1:7">
      <c r="A863" s="7" t="s">
        <v>98</v>
      </c>
      <c r="B863" s="7" t="s">
        <v>257</v>
      </c>
      <c r="C863" s="30">
        <v>0</v>
      </c>
      <c r="D863" s="30">
        <v>0</v>
      </c>
      <c r="E863" s="30">
        <v>0</v>
      </c>
      <c r="F863" s="30">
        <v>22.35</v>
      </c>
      <c r="G863" s="31">
        <f t="shared" si="13"/>
        <v>22.35</v>
      </c>
    </row>
    <row r="864" spans="1:7">
      <c r="A864" s="7" t="s">
        <v>90</v>
      </c>
      <c r="B864" s="7" t="s">
        <v>233</v>
      </c>
      <c r="C864" s="30">
        <v>108</v>
      </c>
      <c r="D864" s="30">
        <v>0</v>
      </c>
      <c r="E864" s="30">
        <v>0</v>
      </c>
      <c r="F864" s="30">
        <v>0</v>
      </c>
      <c r="G864" s="31">
        <f t="shared" si="13"/>
        <v>108</v>
      </c>
    </row>
    <row r="865" spans="1:7">
      <c r="A865" s="7" t="s">
        <v>90</v>
      </c>
      <c r="B865" s="7" t="s">
        <v>271</v>
      </c>
      <c r="C865" s="30">
        <v>151.19999999999999</v>
      </c>
      <c r="D865" s="30">
        <v>0</v>
      </c>
      <c r="E865" s="30">
        <v>0</v>
      </c>
      <c r="F865" s="30">
        <v>0</v>
      </c>
      <c r="G865" s="31">
        <f t="shared" si="13"/>
        <v>151.19999999999999</v>
      </c>
    </row>
    <row r="866" spans="1:7">
      <c r="A866" s="7" t="s">
        <v>90</v>
      </c>
      <c r="B866" s="7" t="s">
        <v>227</v>
      </c>
      <c r="C866" s="30">
        <v>432</v>
      </c>
      <c r="D866" s="30">
        <v>0</v>
      </c>
      <c r="E866" s="30">
        <v>0</v>
      </c>
      <c r="F866" s="30">
        <v>0</v>
      </c>
      <c r="G866" s="31">
        <f t="shared" si="13"/>
        <v>432</v>
      </c>
    </row>
    <row r="867" spans="1:7">
      <c r="A867" s="7" t="s">
        <v>90</v>
      </c>
      <c r="B867" s="7" t="s">
        <v>250</v>
      </c>
      <c r="C867" s="30">
        <v>0</v>
      </c>
      <c r="D867" s="30">
        <v>0</v>
      </c>
      <c r="E867" s="30">
        <v>288</v>
      </c>
      <c r="F867" s="30">
        <v>0</v>
      </c>
      <c r="G867" s="31">
        <f t="shared" si="13"/>
        <v>288</v>
      </c>
    </row>
    <row r="868" spans="1:7">
      <c r="A868" s="7" t="s">
        <v>90</v>
      </c>
      <c r="B868" s="7" t="s">
        <v>290</v>
      </c>
      <c r="C868" s="30">
        <v>0</v>
      </c>
      <c r="D868" s="30">
        <v>0</v>
      </c>
      <c r="E868" s="30">
        <v>135</v>
      </c>
      <c r="F868" s="30">
        <v>0</v>
      </c>
      <c r="G868" s="31">
        <f t="shared" si="13"/>
        <v>135</v>
      </c>
    </row>
    <row r="869" spans="1:7">
      <c r="A869" s="7" t="s">
        <v>90</v>
      </c>
      <c r="B869" s="7" t="s">
        <v>285</v>
      </c>
      <c r="C869" s="30">
        <v>0</v>
      </c>
      <c r="D869" s="30">
        <v>72</v>
      </c>
      <c r="E869" s="30">
        <v>0</v>
      </c>
      <c r="F869" s="30">
        <v>0</v>
      </c>
      <c r="G869" s="31">
        <f t="shared" si="13"/>
        <v>72</v>
      </c>
    </row>
    <row r="870" spans="1:7">
      <c r="A870" s="7" t="s">
        <v>90</v>
      </c>
      <c r="B870" s="7" t="s">
        <v>305</v>
      </c>
      <c r="C870" s="30">
        <v>0</v>
      </c>
      <c r="D870" s="30">
        <v>535.5</v>
      </c>
      <c r="E870" s="30">
        <v>0</v>
      </c>
      <c r="F870" s="30">
        <v>0</v>
      </c>
      <c r="G870" s="31">
        <f t="shared" si="13"/>
        <v>535.5</v>
      </c>
    </row>
    <row r="871" spans="1:7">
      <c r="A871" s="7" t="s">
        <v>90</v>
      </c>
      <c r="B871" s="7" t="s">
        <v>240</v>
      </c>
      <c r="C871" s="30">
        <v>0</v>
      </c>
      <c r="D871" s="30">
        <v>171</v>
      </c>
      <c r="E871" s="30">
        <v>0</v>
      </c>
      <c r="F871" s="30">
        <v>0</v>
      </c>
      <c r="G871" s="31">
        <f t="shared" si="13"/>
        <v>171</v>
      </c>
    </row>
    <row r="872" spans="1:7">
      <c r="A872" s="7" t="s">
        <v>90</v>
      </c>
      <c r="B872" s="7" t="s">
        <v>244</v>
      </c>
      <c r="C872" s="30">
        <v>0</v>
      </c>
      <c r="D872" s="30">
        <v>0</v>
      </c>
      <c r="E872" s="30">
        <v>0</v>
      </c>
      <c r="F872" s="30">
        <v>396</v>
      </c>
      <c r="G872" s="31">
        <f t="shared" si="13"/>
        <v>396</v>
      </c>
    </row>
    <row r="873" spans="1:7">
      <c r="A873" s="7" t="s">
        <v>104</v>
      </c>
      <c r="B873" s="7" t="s">
        <v>233</v>
      </c>
      <c r="C873" s="30">
        <v>0</v>
      </c>
      <c r="D873" s="30">
        <v>1275</v>
      </c>
      <c r="E873" s="30">
        <v>0</v>
      </c>
      <c r="F873" s="30">
        <v>0</v>
      </c>
      <c r="G873" s="31">
        <f t="shared" si="13"/>
        <v>1275</v>
      </c>
    </row>
    <row r="874" spans="1:7">
      <c r="A874" s="7" t="s">
        <v>104</v>
      </c>
      <c r="B874" s="7" t="s">
        <v>234</v>
      </c>
      <c r="C874" s="30">
        <v>720</v>
      </c>
      <c r="D874" s="30">
        <v>0</v>
      </c>
      <c r="E874" s="30">
        <v>0</v>
      </c>
      <c r="F874" s="30">
        <v>0</v>
      </c>
      <c r="G874" s="31">
        <f t="shared" si="13"/>
        <v>720</v>
      </c>
    </row>
    <row r="875" spans="1:7">
      <c r="A875" s="7" t="s">
        <v>104</v>
      </c>
      <c r="B875" s="7" t="s">
        <v>259</v>
      </c>
      <c r="C875" s="30">
        <v>0</v>
      </c>
      <c r="D875" s="30">
        <v>0</v>
      </c>
      <c r="E875" s="30">
        <v>1050</v>
      </c>
      <c r="F875" s="30">
        <v>0</v>
      </c>
      <c r="G875" s="31">
        <f t="shared" si="13"/>
        <v>1050</v>
      </c>
    </row>
    <row r="876" spans="1:7">
      <c r="A876" s="7" t="s">
        <v>104</v>
      </c>
      <c r="B876" s="7" t="s">
        <v>252</v>
      </c>
      <c r="C876" s="30">
        <v>0</v>
      </c>
      <c r="D876" s="30">
        <v>0</v>
      </c>
      <c r="E876" s="30">
        <v>0</v>
      </c>
      <c r="F876" s="30">
        <v>76.5</v>
      </c>
      <c r="G876" s="31">
        <f t="shared" si="13"/>
        <v>76.5</v>
      </c>
    </row>
    <row r="877" spans="1:7">
      <c r="A877" s="7" t="s">
        <v>104</v>
      </c>
      <c r="B877" s="7" t="s">
        <v>240</v>
      </c>
      <c r="C877" s="30">
        <v>0</v>
      </c>
      <c r="D877" s="30">
        <v>0</v>
      </c>
      <c r="E877" s="30">
        <v>0</v>
      </c>
      <c r="F877" s="30">
        <v>1050</v>
      </c>
      <c r="G877" s="31">
        <f t="shared" si="13"/>
        <v>1050</v>
      </c>
    </row>
    <row r="878" spans="1:7">
      <c r="A878" s="7" t="s">
        <v>104</v>
      </c>
      <c r="B878" s="7" t="s">
        <v>229</v>
      </c>
      <c r="C878" s="30">
        <v>0</v>
      </c>
      <c r="D878" s="30">
        <v>0</v>
      </c>
      <c r="E878" s="30">
        <v>0</v>
      </c>
      <c r="F878" s="30">
        <v>2700</v>
      </c>
      <c r="G878" s="31">
        <f t="shared" si="13"/>
        <v>2700</v>
      </c>
    </row>
    <row r="879" spans="1:7">
      <c r="A879" s="7" t="s">
        <v>104</v>
      </c>
      <c r="B879" s="7" t="s">
        <v>244</v>
      </c>
      <c r="C879" s="30">
        <v>0</v>
      </c>
      <c r="D879" s="30">
        <v>0</v>
      </c>
      <c r="E879" s="30">
        <v>1350</v>
      </c>
      <c r="F879" s="30">
        <v>0</v>
      </c>
      <c r="G879" s="31">
        <f t="shared" si="13"/>
        <v>1350</v>
      </c>
    </row>
    <row r="880" spans="1:7">
      <c r="A880" s="7" t="s">
        <v>104</v>
      </c>
      <c r="B880" s="7" t="s">
        <v>230</v>
      </c>
      <c r="C880" s="30">
        <v>0</v>
      </c>
      <c r="D880" s="30">
        <v>0</v>
      </c>
      <c r="E880" s="30">
        <v>300</v>
      </c>
      <c r="F880" s="30">
        <v>0</v>
      </c>
      <c r="G880" s="31">
        <f t="shared" si="13"/>
        <v>300</v>
      </c>
    </row>
    <row r="881" spans="1:7">
      <c r="A881" s="7" t="s">
        <v>104</v>
      </c>
      <c r="B881" s="7" t="s">
        <v>273</v>
      </c>
      <c r="C881" s="30">
        <v>364.8</v>
      </c>
      <c r="D881" s="30">
        <v>300</v>
      </c>
      <c r="E881" s="30">
        <v>0</v>
      </c>
      <c r="F881" s="30">
        <v>0</v>
      </c>
      <c r="G881" s="31">
        <f t="shared" si="13"/>
        <v>664.8</v>
      </c>
    </row>
    <row r="882" spans="1:7">
      <c r="A882" s="7" t="s">
        <v>71</v>
      </c>
      <c r="B882" s="7" t="s">
        <v>261</v>
      </c>
      <c r="C882" s="30">
        <v>520</v>
      </c>
      <c r="D882" s="30">
        <v>0</v>
      </c>
      <c r="E882" s="30">
        <v>0</v>
      </c>
      <c r="F882" s="30">
        <v>0</v>
      </c>
      <c r="G882" s="31">
        <f t="shared" si="13"/>
        <v>520</v>
      </c>
    </row>
    <row r="883" spans="1:7">
      <c r="A883" s="7" t="s">
        <v>71</v>
      </c>
      <c r="B883" s="7" t="s">
        <v>228</v>
      </c>
      <c r="C883" s="30">
        <v>0</v>
      </c>
      <c r="D883" s="30">
        <v>0</v>
      </c>
      <c r="E883" s="30">
        <v>0</v>
      </c>
      <c r="F883" s="30">
        <v>650</v>
      </c>
      <c r="G883" s="31">
        <f t="shared" si="13"/>
        <v>650</v>
      </c>
    </row>
    <row r="884" spans="1:7">
      <c r="A884" s="7" t="s">
        <v>71</v>
      </c>
      <c r="B884" s="7" t="s">
        <v>242</v>
      </c>
      <c r="C884" s="30">
        <v>0</v>
      </c>
      <c r="D884" s="30">
        <v>0</v>
      </c>
      <c r="E884" s="30">
        <v>385.94</v>
      </c>
      <c r="F884" s="30">
        <v>0</v>
      </c>
      <c r="G884" s="31">
        <f t="shared" si="13"/>
        <v>385.94</v>
      </c>
    </row>
    <row r="885" spans="1:7">
      <c r="A885" s="7" t="s">
        <v>71</v>
      </c>
      <c r="B885" s="7" t="s">
        <v>255</v>
      </c>
      <c r="C885" s="30">
        <v>0</v>
      </c>
      <c r="D885" s="30">
        <v>0</v>
      </c>
      <c r="E885" s="30">
        <v>0</v>
      </c>
      <c r="F885" s="30">
        <v>292.5</v>
      </c>
      <c r="G885" s="31">
        <f t="shared" si="13"/>
        <v>292.5</v>
      </c>
    </row>
    <row r="886" spans="1:7">
      <c r="A886" s="7" t="s">
        <v>71</v>
      </c>
      <c r="B886" s="7" t="s">
        <v>230</v>
      </c>
      <c r="C886" s="30">
        <v>325</v>
      </c>
      <c r="D886" s="30">
        <v>0</v>
      </c>
      <c r="E886" s="30">
        <v>0</v>
      </c>
      <c r="F886" s="30">
        <v>0</v>
      </c>
      <c r="G886" s="31">
        <f t="shared" si="13"/>
        <v>325</v>
      </c>
    </row>
    <row r="887" spans="1:7">
      <c r="A887" s="7" t="s">
        <v>58</v>
      </c>
      <c r="B887" s="7" t="s">
        <v>225</v>
      </c>
      <c r="C887" s="30">
        <v>0</v>
      </c>
      <c r="D887" s="30">
        <v>0</v>
      </c>
      <c r="E887" s="30">
        <v>0</v>
      </c>
      <c r="F887" s="30">
        <v>878</v>
      </c>
      <c r="G887" s="31">
        <f t="shared" si="13"/>
        <v>878</v>
      </c>
    </row>
    <row r="888" spans="1:7">
      <c r="A888" s="7" t="s">
        <v>58</v>
      </c>
      <c r="B888" s="7" t="s">
        <v>227</v>
      </c>
      <c r="C888" s="30">
        <v>2281.5</v>
      </c>
      <c r="D888" s="30">
        <v>0</v>
      </c>
      <c r="E888" s="30">
        <v>0</v>
      </c>
      <c r="F888" s="30">
        <v>0</v>
      </c>
      <c r="G888" s="31">
        <f t="shared" si="13"/>
        <v>2281.5</v>
      </c>
    </row>
    <row r="889" spans="1:7">
      <c r="A889" s="7" t="s">
        <v>58</v>
      </c>
      <c r="B889" s="7" t="s">
        <v>259</v>
      </c>
      <c r="C889" s="30">
        <v>0</v>
      </c>
      <c r="D889" s="30">
        <v>0</v>
      </c>
      <c r="E889" s="30">
        <v>0</v>
      </c>
      <c r="F889" s="30">
        <v>1317</v>
      </c>
      <c r="G889" s="31">
        <f t="shared" si="13"/>
        <v>1317</v>
      </c>
    </row>
    <row r="890" spans="1:7">
      <c r="A890" s="7" t="s">
        <v>58</v>
      </c>
      <c r="B890" s="7" t="s">
        <v>261</v>
      </c>
      <c r="C890" s="30">
        <v>921.37</v>
      </c>
      <c r="D890" s="30">
        <v>0</v>
      </c>
      <c r="E890" s="30">
        <v>0</v>
      </c>
      <c r="F890" s="30">
        <v>0</v>
      </c>
      <c r="G890" s="31">
        <f t="shared" si="13"/>
        <v>921.37</v>
      </c>
    </row>
    <row r="891" spans="1:7">
      <c r="A891" s="7" t="s">
        <v>58</v>
      </c>
      <c r="B891" s="7" t="s">
        <v>303</v>
      </c>
      <c r="C891" s="30">
        <v>0</v>
      </c>
      <c r="D891" s="30">
        <v>263.39999999999998</v>
      </c>
      <c r="E891" s="30">
        <v>0</v>
      </c>
      <c r="F891" s="30">
        <v>0</v>
      </c>
      <c r="G891" s="31">
        <f t="shared" si="13"/>
        <v>263.39999999999998</v>
      </c>
    </row>
    <row r="892" spans="1:7">
      <c r="A892" s="7" t="s">
        <v>58</v>
      </c>
      <c r="B892" s="7" t="s">
        <v>295</v>
      </c>
      <c r="C892" s="30">
        <v>0</v>
      </c>
      <c r="D892" s="30">
        <v>0</v>
      </c>
      <c r="E892" s="30">
        <v>0</v>
      </c>
      <c r="F892" s="30">
        <v>395.1</v>
      </c>
      <c r="G892" s="31">
        <f t="shared" si="13"/>
        <v>395.1</v>
      </c>
    </row>
    <row r="893" spans="1:7">
      <c r="A893" s="7" t="s">
        <v>58</v>
      </c>
      <c r="B893" s="7" t="s">
        <v>275</v>
      </c>
      <c r="C893" s="30">
        <v>0</v>
      </c>
      <c r="D893" s="30">
        <v>0</v>
      </c>
      <c r="E893" s="30">
        <v>842.88</v>
      </c>
      <c r="F893" s="30">
        <v>0</v>
      </c>
      <c r="G893" s="31">
        <f t="shared" si="13"/>
        <v>842.88</v>
      </c>
    </row>
    <row r="894" spans="1:7">
      <c r="A894" s="7" t="s">
        <v>91</v>
      </c>
      <c r="B894" s="7" t="s">
        <v>258</v>
      </c>
      <c r="C894" s="30">
        <v>718.2</v>
      </c>
      <c r="D894" s="30">
        <v>0</v>
      </c>
      <c r="E894" s="30">
        <v>0</v>
      </c>
      <c r="F894" s="30">
        <v>0</v>
      </c>
      <c r="G894" s="31">
        <f t="shared" si="13"/>
        <v>718.2</v>
      </c>
    </row>
    <row r="895" spans="1:7">
      <c r="A895" s="7" t="s">
        <v>91</v>
      </c>
      <c r="B895" s="7" t="s">
        <v>233</v>
      </c>
      <c r="C895" s="30">
        <v>212.8</v>
      </c>
      <c r="D895" s="30">
        <v>0</v>
      </c>
      <c r="E895" s="30">
        <v>0</v>
      </c>
      <c r="F895" s="30">
        <v>0</v>
      </c>
      <c r="G895" s="31">
        <f t="shared" si="13"/>
        <v>212.8</v>
      </c>
    </row>
    <row r="896" spans="1:7">
      <c r="A896" s="7" t="s">
        <v>91</v>
      </c>
      <c r="B896" s="7" t="s">
        <v>292</v>
      </c>
      <c r="C896" s="30">
        <v>186.2</v>
      </c>
      <c r="D896" s="30">
        <v>0</v>
      </c>
      <c r="E896" s="30">
        <v>0</v>
      </c>
      <c r="F896" s="30">
        <v>0</v>
      </c>
      <c r="G896" s="31">
        <f t="shared" si="13"/>
        <v>186.2</v>
      </c>
    </row>
    <row r="897" spans="1:7">
      <c r="A897" s="7" t="s">
        <v>91</v>
      </c>
      <c r="B897" s="7" t="s">
        <v>309</v>
      </c>
      <c r="C897" s="30">
        <v>0</v>
      </c>
      <c r="D897" s="30">
        <v>0</v>
      </c>
      <c r="E897" s="30">
        <v>299.25</v>
      </c>
      <c r="F897" s="30">
        <v>0</v>
      </c>
      <c r="G897" s="31">
        <f t="shared" si="13"/>
        <v>299.25</v>
      </c>
    </row>
    <row r="898" spans="1:7">
      <c r="A898" s="7" t="s">
        <v>91</v>
      </c>
      <c r="B898" s="7" t="s">
        <v>281</v>
      </c>
      <c r="C898" s="30">
        <v>0</v>
      </c>
      <c r="D898" s="30">
        <v>0</v>
      </c>
      <c r="E898" s="30">
        <v>931</v>
      </c>
      <c r="F898" s="30">
        <v>0</v>
      </c>
      <c r="G898" s="31">
        <f t="shared" si="13"/>
        <v>931</v>
      </c>
    </row>
    <row r="899" spans="1:7">
      <c r="A899" s="7" t="s">
        <v>91</v>
      </c>
      <c r="B899" s="7" t="s">
        <v>236</v>
      </c>
      <c r="C899" s="30">
        <v>0</v>
      </c>
      <c r="D899" s="30">
        <v>0</v>
      </c>
      <c r="E899" s="30">
        <v>0</v>
      </c>
      <c r="F899" s="30">
        <v>931</v>
      </c>
      <c r="G899" s="31">
        <f t="shared" si="13"/>
        <v>931</v>
      </c>
    </row>
    <row r="900" spans="1:7">
      <c r="A900" s="7" t="s">
        <v>91</v>
      </c>
      <c r="B900" s="7" t="s">
        <v>238</v>
      </c>
      <c r="C900" s="30">
        <v>0</v>
      </c>
      <c r="D900" s="30">
        <v>997.5</v>
      </c>
      <c r="E900" s="30">
        <v>0</v>
      </c>
      <c r="F900" s="30">
        <v>0</v>
      </c>
      <c r="G900" s="31">
        <f t="shared" ref="G900:G920" si="14">SUM(C900:F900)</f>
        <v>997.5</v>
      </c>
    </row>
    <row r="901" spans="1:7">
      <c r="A901" s="7" t="s">
        <v>91</v>
      </c>
      <c r="B901" s="7" t="s">
        <v>253</v>
      </c>
      <c r="C901" s="30">
        <v>159.6</v>
      </c>
      <c r="D901" s="30">
        <v>538.65</v>
      </c>
      <c r="E901" s="30">
        <v>0</v>
      </c>
      <c r="F901" s="30">
        <v>0</v>
      </c>
      <c r="G901" s="31">
        <f t="shared" si="14"/>
        <v>698.25</v>
      </c>
    </row>
    <row r="902" spans="1:7">
      <c r="A902" s="7" t="s">
        <v>91</v>
      </c>
      <c r="B902" s="7" t="s">
        <v>229</v>
      </c>
      <c r="C902" s="30">
        <v>837.9</v>
      </c>
      <c r="D902" s="30">
        <v>0</v>
      </c>
      <c r="E902" s="30">
        <v>0</v>
      </c>
      <c r="F902" s="30">
        <v>0</v>
      </c>
      <c r="G902" s="31">
        <f t="shared" si="14"/>
        <v>837.9</v>
      </c>
    </row>
    <row r="903" spans="1:7">
      <c r="A903" s="7" t="s">
        <v>91</v>
      </c>
      <c r="B903" s="7" t="s">
        <v>282</v>
      </c>
      <c r="C903" s="30">
        <v>798</v>
      </c>
      <c r="D903" s="30">
        <v>0</v>
      </c>
      <c r="E903" s="30">
        <v>0</v>
      </c>
      <c r="F903" s="30">
        <v>0</v>
      </c>
      <c r="G903" s="31">
        <f t="shared" si="14"/>
        <v>798</v>
      </c>
    </row>
    <row r="904" spans="1:7">
      <c r="A904" s="7" t="s">
        <v>91</v>
      </c>
      <c r="B904" s="7" t="s">
        <v>244</v>
      </c>
      <c r="C904" s="30">
        <v>0</v>
      </c>
      <c r="D904" s="30">
        <v>0</v>
      </c>
      <c r="E904" s="30">
        <v>0</v>
      </c>
      <c r="F904" s="30">
        <v>798</v>
      </c>
      <c r="G904" s="31">
        <f t="shared" si="14"/>
        <v>798</v>
      </c>
    </row>
    <row r="905" spans="1:7">
      <c r="A905" s="7" t="s">
        <v>91</v>
      </c>
      <c r="B905" s="7" t="s">
        <v>245</v>
      </c>
      <c r="C905" s="30">
        <v>0</v>
      </c>
      <c r="D905" s="30">
        <v>199.5</v>
      </c>
      <c r="E905" s="30">
        <v>0</v>
      </c>
      <c r="F905" s="30">
        <v>0</v>
      </c>
      <c r="G905" s="31">
        <f t="shared" si="14"/>
        <v>199.5</v>
      </c>
    </row>
    <row r="906" spans="1:7">
      <c r="A906" s="7" t="s">
        <v>91</v>
      </c>
      <c r="B906" s="7" t="s">
        <v>274</v>
      </c>
      <c r="C906" s="30">
        <v>0</v>
      </c>
      <c r="D906" s="30">
        <v>0</v>
      </c>
      <c r="E906" s="30">
        <v>448.87</v>
      </c>
      <c r="F906" s="30">
        <v>0</v>
      </c>
      <c r="G906" s="31">
        <f t="shared" si="14"/>
        <v>448.87</v>
      </c>
    </row>
    <row r="907" spans="1:7">
      <c r="A907" s="7" t="s">
        <v>72</v>
      </c>
      <c r="B907" s="7" t="s">
        <v>247</v>
      </c>
      <c r="C907" s="30">
        <v>0</v>
      </c>
      <c r="D907" s="30">
        <v>237.5</v>
      </c>
      <c r="E907" s="30">
        <v>0</v>
      </c>
      <c r="F907" s="30">
        <v>0</v>
      </c>
      <c r="G907" s="31">
        <f t="shared" si="14"/>
        <v>237.5</v>
      </c>
    </row>
    <row r="908" spans="1:7">
      <c r="A908" s="7" t="s">
        <v>72</v>
      </c>
      <c r="B908" s="7" t="s">
        <v>233</v>
      </c>
      <c r="C908" s="30">
        <v>0</v>
      </c>
      <c r="D908" s="30">
        <v>0</v>
      </c>
      <c r="E908" s="30">
        <v>0</v>
      </c>
      <c r="F908" s="30">
        <v>213.75</v>
      </c>
      <c r="G908" s="31">
        <f t="shared" si="14"/>
        <v>213.75</v>
      </c>
    </row>
    <row r="909" spans="1:7">
      <c r="A909" s="7" t="s">
        <v>72</v>
      </c>
      <c r="B909" s="7" t="s">
        <v>226</v>
      </c>
      <c r="C909" s="30">
        <v>171</v>
      </c>
      <c r="D909" s="30">
        <v>0</v>
      </c>
      <c r="E909" s="30">
        <v>0</v>
      </c>
      <c r="F909" s="30">
        <v>0</v>
      </c>
      <c r="G909" s="31">
        <f t="shared" si="14"/>
        <v>171</v>
      </c>
    </row>
    <row r="910" spans="1:7">
      <c r="A910" s="7" t="s">
        <v>72</v>
      </c>
      <c r="B910" s="7" t="s">
        <v>249</v>
      </c>
      <c r="C910" s="30">
        <v>0</v>
      </c>
      <c r="D910" s="30">
        <v>48.45</v>
      </c>
      <c r="E910" s="30">
        <v>0</v>
      </c>
      <c r="F910" s="30">
        <v>0</v>
      </c>
      <c r="G910" s="31">
        <f t="shared" si="14"/>
        <v>48.45</v>
      </c>
    </row>
    <row r="911" spans="1:7">
      <c r="A911" s="7" t="s">
        <v>72</v>
      </c>
      <c r="B911" s="7" t="s">
        <v>259</v>
      </c>
      <c r="C911" s="30">
        <v>228</v>
      </c>
      <c r="D911" s="30">
        <v>0</v>
      </c>
      <c r="E911" s="30">
        <v>0</v>
      </c>
      <c r="F911" s="30">
        <v>0</v>
      </c>
      <c r="G911" s="31">
        <f t="shared" si="14"/>
        <v>228</v>
      </c>
    </row>
    <row r="912" spans="1:7">
      <c r="A912" s="7" t="s">
        <v>72</v>
      </c>
      <c r="B912" s="7" t="s">
        <v>272</v>
      </c>
      <c r="C912" s="30">
        <v>0</v>
      </c>
      <c r="D912" s="30">
        <v>0</v>
      </c>
      <c r="E912" s="30">
        <v>0</v>
      </c>
      <c r="F912" s="30">
        <v>285</v>
      </c>
      <c r="G912" s="31">
        <f t="shared" si="14"/>
        <v>285</v>
      </c>
    </row>
    <row r="913" spans="1:7">
      <c r="A913" s="7" t="s">
        <v>72</v>
      </c>
      <c r="B913" s="7" t="s">
        <v>235</v>
      </c>
      <c r="C913" s="30">
        <v>0</v>
      </c>
      <c r="D913" s="30">
        <v>0</v>
      </c>
      <c r="E913" s="30">
        <v>0</v>
      </c>
      <c r="F913" s="30">
        <v>47.5</v>
      </c>
      <c r="G913" s="31">
        <f t="shared" si="14"/>
        <v>47.5</v>
      </c>
    </row>
    <row r="914" spans="1:7">
      <c r="A914" s="7" t="s">
        <v>72</v>
      </c>
      <c r="B914" s="7" t="s">
        <v>252</v>
      </c>
      <c r="C914" s="30">
        <v>0</v>
      </c>
      <c r="D914" s="30">
        <v>0</v>
      </c>
      <c r="E914" s="30">
        <v>142.5</v>
      </c>
      <c r="F914" s="30">
        <v>0</v>
      </c>
      <c r="G914" s="31">
        <f t="shared" si="14"/>
        <v>142.5</v>
      </c>
    </row>
    <row r="915" spans="1:7">
      <c r="A915" s="7" t="s">
        <v>72</v>
      </c>
      <c r="B915" s="7" t="s">
        <v>281</v>
      </c>
      <c r="C915" s="30">
        <v>0</v>
      </c>
      <c r="D915" s="30">
        <v>0</v>
      </c>
      <c r="E915" s="30">
        <v>51.3</v>
      </c>
      <c r="F915" s="30">
        <v>0</v>
      </c>
      <c r="G915" s="31">
        <f t="shared" si="14"/>
        <v>51.3</v>
      </c>
    </row>
    <row r="916" spans="1:7">
      <c r="A916" s="7" t="s">
        <v>72</v>
      </c>
      <c r="B916" s="7" t="s">
        <v>303</v>
      </c>
      <c r="C916" s="30">
        <v>0</v>
      </c>
      <c r="D916" s="30">
        <v>0</v>
      </c>
      <c r="E916" s="30">
        <v>0</v>
      </c>
      <c r="F916" s="30">
        <v>114</v>
      </c>
      <c r="G916" s="31">
        <f t="shared" si="14"/>
        <v>114</v>
      </c>
    </row>
    <row r="917" spans="1:7">
      <c r="A917" s="7" t="s">
        <v>72</v>
      </c>
      <c r="B917" s="7" t="s">
        <v>240</v>
      </c>
      <c r="C917" s="30">
        <v>0</v>
      </c>
      <c r="D917" s="30">
        <v>0</v>
      </c>
      <c r="E917" s="30">
        <v>380</v>
      </c>
      <c r="F917" s="30">
        <v>0</v>
      </c>
      <c r="G917" s="31">
        <f t="shared" si="14"/>
        <v>380</v>
      </c>
    </row>
    <row r="918" spans="1:7">
      <c r="A918" s="7" t="s">
        <v>72</v>
      </c>
      <c r="B918" s="7" t="s">
        <v>229</v>
      </c>
      <c r="C918" s="30">
        <v>418</v>
      </c>
      <c r="D918" s="30">
        <v>0</v>
      </c>
      <c r="E918" s="30">
        <v>0</v>
      </c>
      <c r="F918" s="30">
        <v>0</v>
      </c>
      <c r="G918" s="31">
        <f t="shared" si="14"/>
        <v>418</v>
      </c>
    </row>
    <row r="919" spans="1:7">
      <c r="A919" s="7" t="s">
        <v>72</v>
      </c>
      <c r="B919" s="7" t="s">
        <v>244</v>
      </c>
      <c r="C919" s="30">
        <v>0</v>
      </c>
      <c r="D919" s="30">
        <v>0</v>
      </c>
      <c r="E919" s="30">
        <v>95</v>
      </c>
      <c r="F919" s="30">
        <v>356.25</v>
      </c>
      <c r="G919" s="31">
        <f t="shared" si="14"/>
        <v>451.25</v>
      </c>
    </row>
    <row r="920" spans="1:7">
      <c r="A920" s="7" t="s">
        <v>72</v>
      </c>
      <c r="B920" s="7" t="s">
        <v>265</v>
      </c>
      <c r="C920" s="30">
        <v>0</v>
      </c>
      <c r="D920" s="30">
        <v>0</v>
      </c>
      <c r="E920" s="30">
        <v>142.5</v>
      </c>
      <c r="F920" s="30">
        <v>0</v>
      </c>
      <c r="G920" s="31">
        <f t="shared" si="14"/>
        <v>142.5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3:E80"/>
  <sheetViews>
    <sheetView workbookViewId="0">
      <selection activeCell="A5" sqref="A5"/>
    </sheetView>
  </sheetViews>
  <sheetFormatPr defaultRowHeight="15"/>
  <cols>
    <col min="1" max="1" width="31.85546875" bestFit="1" customWidth="1"/>
    <col min="2" max="2" width="17.7109375" bestFit="1" customWidth="1"/>
    <col min="3" max="3" width="18.42578125" bestFit="1" customWidth="1"/>
    <col min="4" max="5" width="18" bestFit="1" customWidth="1"/>
  </cols>
  <sheetData>
    <row r="3" spans="1:5">
      <c r="B3" s="49" t="s">
        <v>311</v>
      </c>
    </row>
    <row r="4" spans="1:5">
      <c r="A4" s="49" t="s">
        <v>312</v>
      </c>
      <c r="B4" s="33" t="s">
        <v>313</v>
      </c>
      <c r="C4" s="33" t="s">
        <v>314</v>
      </c>
      <c r="D4" s="33" t="s">
        <v>315</v>
      </c>
      <c r="E4" s="33" t="s">
        <v>316</v>
      </c>
    </row>
    <row r="5" spans="1:5">
      <c r="A5" s="32" t="s">
        <v>47</v>
      </c>
      <c r="B5" s="33">
        <v>544</v>
      </c>
      <c r="C5" s="33">
        <v>600</v>
      </c>
      <c r="D5" s="33">
        <v>140</v>
      </c>
      <c r="E5" s="33">
        <v>440</v>
      </c>
    </row>
    <row r="6" spans="1:5">
      <c r="A6" s="32" t="s">
        <v>106</v>
      </c>
      <c r="B6" s="33">
        <v>1768.41</v>
      </c>
      <c r="C6" s="33">
        <v>1978</v>
      </c>
      <c r="D6" s="33">
        <v>4412.32</v>
      </c>
      <c r="E6" s="33">
        <v>1656</v>
      </c>
    </row>
    <row r="7" spans="1:5">
      <c r="A7" s="32" t="s">
        <v>74</v>
      </c>
      <c r="B7" s="33">
        <v>3182.4</v>
      </c>
      <c r="C7" s="33">
        <v>4683.5</v>
      </c>
      <c r="D7" s="33">
        <v>9579.5</v>
      </c>
      <c r="E7" s="33">
        <v>3060</v>
      </c>
    </row>
    <row r="8" spans="1:5">
      <c r="A8" s="32" t="s">
        <v>107</v>
      </c>
      <c r="B8" s="33">
        <v>1500</v>
      </c>
      <c r="C8" s="33">
        <v>2362.5</v>
      </c>
      <c r="D8" s="33">
        <v>7100</v>
      </c>
      <c r="E8" s="33">
        <v>4987.5</v>
      </c>
    </row>
    <row r="9" spans="1:5">
      <c r="A9" s="32" t="s">
        <v>30</v>
      </c>
      <c r="B9" s="33">
        <v>705.6</v>
      </c>
      <c r="C9" s="33">
        <v>878.4</v>
      </c>
      <c r="D9" s="33">
        <v>1174.5</v>
      </c>
      <c r="E9" s="33">
        <v>2128.5</v>
      </c>
    </row>
    <row r="10" spans="1:5">
      <c r="A10" s="32" t="s">
        <v>35</v>
      </c>
      <c r="B10" s="33">
        <v>2435.8000000000002</v>
      </c>
      <c r="C10" s="33">
        <v>228</v>
      </c>
      <c r="D10" s="33">
        <v>2061.5</v>
      </c>
      <c r="E10" s="33">
        <v>2313.25</v>
      </c>
    </row>
    <row r="11" spans="1:5">
      <c r="A11" s="32" t="s">
        <v>36</v>
      </c>
      <c r="B11" s="33">
        <v>590.4</v>
      </c>
      <c r="C11" s="33">
        <v>360</v>
      </c>
      <c r="D11" s="33">
        <v>1100.7</v>
      </c>
      <c r="E11" s="33">
        <v>2424.6</v>
      </c>
    </row>
    <row r="12" spans="1:5">
      <c r="A12" s="32" t="s">
        <v>48</v>
      </c>
      <c r="B12" s="33">
        <v>225.28</v>
      </c>
      <c r="C12" s="33">
        <v>2970</v>
      </c>
      <c r="D12" s="33">
        <v>1337.6</v>
      </c>
      <c r="E12" s="33">
        <v>682</v>
      </c>
    </row>
    <row r="13" spans="1:5">
      <c r="A13" s="32" t="s">
        <v>49</v>
      </c>
      <c r="B13" s="33">
        <v>0</v>
      </c>
      <c r="C13" s="33">
        <v>0</v>
      </c>
      <c r="D13" s="33">
        <v>288.22000000000003</v>
      </c>
      <c r="E13" s="33">
        <v>85.4</v>
      </c>
    </row>
    <row r="14" spans="1:5">
      <c r="A14" s="32" t="s">
        <v>60</v>
      </c>
      <c r="B14" s="33">
        <v>744.59999999999991</v>
      </c>
      <c r="C14" s="33">
        <v>162.56</v>
      </c>
      <c r="D14" s="33">
        <v>68.849999999999994</v>
      </c>
      <c r="E14" s="33">
        <v>306</v>
      </c>
    </row>
    <row r="15" spans="1:5">
      <c r="A15" s="32" t="s">
        <v>37</v>
      </c>
      <c r="B15" s="33">
        <v>25127.360000000001</v>
      </c>
      <c r="C15" s="33">
        <v>12806.1</v>
      </c>
      <c r="D15" s="33">
        <v>7312.12</v>
      </c>
      <c r="E15" s="33">
        <v>3952.5</v>
      </c>
    </row>
    <row r="16" spans="1:5">
      <c r="A16" s="32" t="s">
        <v>108</v>
      </c>
      <c r="B16" s="33">
        <v>0</v>
      </c>
      <c r="C16" s="33">
        <v>265</v>
      </c>
      <c r="D16" s="33">
        <v>1393.9</v>
      </c>
      <c r="E16" s="33">
        <v>417.38</v>
      </c>
    </row>
    <row r="17" spans="1:5">
      <c r="A17" s="32" t="s">
        <v>85</v>
      </c>
      <c r="B17" s="33">
        <v>187.6</v>
      </c>
      <c r="C17" s="33">
        <v>742</v>
      </c>
      <c r="D17" s="33">
        <v>289.8</v>
      </c>
      <c r="E17" s="33">
        <v>904.75</v>
      </c>
    </row>
    <row r="18" spans="1:5">
      <c r="A18" s="32" t="s">
        <v>76</v>
      </c>
      <c r="B18" s="33">
        <v>294</v>
      </c>
      <c r="C18" s="33">
        <v>242.5</v>
      </c>
      <c r="D18" s="33">
        <v>249.5</v>
      </c>
      <c r="E18" s="33">
        <v>0</v>
      </c>
    </row>
    <row r="19" spans="1:5">
      <c r="A19" s="32" t="s">
        <v>50</v>
      </c>
      <c r="B19" s="33">
        <v>0</v>
      </c>
      <c r="C19" s="33">
        <v>331.7</v>
      </c>
      <c r="D19" s="33">
        <v>1143.1199999999999</v>
      </c>
      <c r="E19" s="33">
        <v>0</v>
      </c>
    </row>
    <row r="20" spans="1:5">
      <c r="A20" s="32" t="s">
        <v>86</v>
      </c>
      <c r="B20" s="33">
        <v>6931.2</v>
      </c>
      <c r="C20" s="33">
        <v>9868.6</v>
      </c>
      <c r="D20" s="33">
        <v>6771.6</v>
      </c>
      <c r="E20" s="33">
        <v>9032.6</v>
      </c>
    </row>
    <row r="21" spans="1:5">
      <c r="A21" s="32" t="s">
        <v>77</v>
      </c>
      <c r="B21" s="33">
        <v>464.5</v>
      </c>
      <c r="C21" s="33">
        <v>3639.37</v>
      </c>
      <c r="D21" s="33">
        <v>515</v>
      </c>
      <c r="E21" s="33">
        <v>2681.87</v>
      </c>
    </row>
    <row r="22" spans="1:5">
      <c r="A22" s="32" t="s">
        <v>51</v>
      </c>
      <c r="B22" s="33">
        <v>0</v>
      </c>
      <c r="C22" s="33">
        <v>0</v>
      </c>
      <c r="D22" s="33">
        <v>1750</v>
      </c>
      <c r="E22" s="33">
        <v>750</v>
      </c>
    </row>
    <row r="23" spans="1:5">
      <c r="A23" s="32" t="s">
        <v>109</v>
      </c>
      <c r="B23" s="33">
        <v>208</v>
      </c>
      <c r="C23" s="33">
        <v>421.2</v>
      </c>
      <c r="D23" s="33">
        <v>0</v>
      </c>
      <c r="E23" s="33">
        <v>0</v>
      </c>
    </row>
    <row r="24" spans="1:5">
      <c r="A24" s="32" t="s">
        <v>38</v>
      </c>
      <c r="B24" s="33">
        <v>529.20000000000005</v>
      </c>
      <c r="C24" s="33">
        <v>467.55</v>
      </c>
      <c r="D24" s="33">
        <v>219.37</v>
      </c>
      <c r="E24" s="33">
        <v>414</v>
      </c>
    </row>
    <row r="25" spans="1:5">
      <c r="A25" s="32" t="s">
        <v>78</v>
      </c>
      <c r="B25" s="33">
        <v>979.2</v>
      </c>
      <c r="C25" s="33">
        <v>1573.2</v>
      </c>
      <c r="D25" s="33">
        <v>4167</v>
      </c>
      <c r="E25" s="33">
        <v>6343.2</v>
      </c>
    </row>
    <row r="26" spans="1:5">
      <c r="A26" s="32" t="s">
        <v>52</v>
      </c>
      <c r="B26" s="33">
        <v>2192.4699999999998</v>
      </c>
      <c r="C26" s="33">
        <v>1556</v>
      </c>
      <c r="D26" s="33">
        <v>1093.0899999999999</v>
      </c>
      <c r="E26" s="33">
        <v>1896.37</v>
      </c>
    </row>
    <row r="27" spans="1:5">
      <c r="A27" s="32" t="s">
        <v>61</v>
      </c>
      <c r="B27" s="33">
        <v>3772.35</v>
      </c>
      <c r="C27" s="33">
        <v>1249.2</v>
      </c>
      <c r="D27" s="33">
        <v>2529.62</v>
      </c>
      <c r="E27" s="33">
        <v>2891.89</v>
      </c>
    </row>
    <row r="28" spans="1:5">
      <c r="A28" s="32" t="s">
        <v>87</v>
      </c>
      <c r="B28" s="33">
        <v>201.6</v>
      </c>
      <c r="C28" s="33">
        <v>504</v>
      </c>
      <c r="D28" s="33">
        <v>3318</v>
      </c>
      <c r="E28" s="33">
        <v>210</v>
      </c>
    </row>
    <row r="29" spans="1:5">
      <c r="A29" s="32" t="s">
        <v>110</v>
      </c>
      <c r="B29" s="33">
        <v>1215.2</v>
      </c>
      <c r="C29" s="33">
        <v>688.2</v>
      </c>
      <c r="D29" s="33">
        <v>4212.8999999999996</v>
      </c>
      <c r="E29" s="33">
        <v>3819.2</v>
      </c>
    </row>
    <row r="30" spans="1:5">
      <c r="A30" s="32" t="s">
        <v>111</v>
      </c>
      <c r="B30" s="33">
        <v>68.400000000000006</v>
      </c>
      <c r="C30" s="33">
        <v>2698</v>
      </c>
      <c r="D30" s="33">
        <v>2284.75</v>
      </c>
      <c r="E30" s="33">
        <v>1843</v>
      </c>
    </row>
    <row r="31" spans="1:5">
      <c r="A31" s="32" t="s">
        <v>39</v>
      </c>
      <c r="B31" s="33">
        <v>1398.4</v>
      </c>
      <c r="C31" s="33">
        <v>4496.5</v>
      </c>
      <c r="D31" s="33">
        <v>1196</v>
      </c>
      <c r="E31" s="33">
        <v>3979</v>
      </c>
    </row>
    <row r="32" spans="1:5">
      <c r="A32" s="32" t="s">
        <v>112</v>
      </c>
      <c r="B32" s="33">
        <v>385</v>
      </c>
      <c r="C32" s="33">
        <v>1325.0299999999997</v>
      </c>
      <c r="D32" s="33">
        <v>1582.6</v>
      </c>
      <c r="E32" s="33">
        <v>1664.62</v>
      </c>
    </row>
    <row r="33" spans="1:5">
      <c r="A33" s="32" t="s">
        <v>113</v>
      </c>
      <c r="B33" s="33">
        <v>13.440000000000001</v>
      </c>
      <c r="C33" s="33">
        <v>168</v>
      </c>
      <c r="D33" s="33">
        <v>469.5</v>
      </c>
      <c r="E33" s="33">
        <v>162</v>
      </c>
    </row>
    <row r="34" spans="1:5">
      <c r="A34" s="32" t="s">
        <v>40</v>
      </c>
      <c r="B34" s="33">
        <v>1152</v>
      </c>
      <c r="C34" s="33">
        <v>2052</v>
      </c>
      <c r="D34" s="33">
        <v>2469.6</v>
      </c>
      <c r="E34" s="33">
        <v>1705.5</v>
      </c>
    </row>
    <row r="35" spans="1:5">
      <c r="A35" s="32" t="s">
        <v>41</v>
      </c>
      <c r="B35" s="33">
        <v>0</v>
      </c>
      <c r="C35" s="33">
        <v>518</v>
      </c>
      <c r="D35" s="33">
        <v>350</v>
      </c>
      <c r="E35" s="33">
        <v>42</v>
      </c>
    </row>
    <row r="36" spans="1:5">
      <c r="A36" s="32" t="s">
        <v>100</v>
      </c>
      <c r="B36" s="33">
        <v>488</v>
      </c>
      <c r="C36" s="33">
        <v>0</v>
      </c>
      <c r="D36" s="33">
        <v>0</v>
      </c>
      <c r="E36" s="33">
        <v>512.5</v>
      </c>
    </row>
    <row r="37" spans="1:5">
      <c r="A37" s="32" t="s">
        <v>53</v>
      </c>
      <c r="B37" s="33">
        <v>1347.3600000000001</v>
      </c>
      <c r="C37" s="33">
        <v>2750.69</v>
      </c>
      <c r="D37" s="33">
        <v>1375.62</v>
      </c>
      <c r="E37" s="33">
        <v>3899.5099999999998</v>
      </c>
    </row>
    <row r="38" spans="1:5">
      <c r="A38" s="32" t="s">
        <v>54</v>
      </c>
      <c r="B38" s="33">
        <v>1509.6</v>
      </c>
      <c r="C38" s="33">
        <v>530.4</v>
      </c>
      <c r="D38" s="33">
        <v>68</v>
      </c>
      <c r="E38" s="33">
        <v>850</v>
      </c>
    </row>
    <row r="39" spans="1:5">
      <c r="A39" s="32" t="s">
        <v>101</v>
      </c>
      <c r="B39" s="33">
        <v>1950.4</v>
      </c>
      <c r="C39" s="33">
        <v>7197.4</v>
      </c>
      <c r="D39" s="33">
        <v>2862</v>
      </c>
      <c r="E39" s="33">
        <v>12561</v>
      </c>
    </row>
    <row r="40" spans="1:5">
      <c r="A40" s="32" t="s">
        <v>79</v>
      </c>
      <c r="B40" s="33">
        <v>0</v>
      </c>
      <c r="C40" s="33">
        <v>2220.8000000000002</v>
      </c>
      <c r="D40" s="33">
        <v>0</v>
      </c>
      <c r="E40" s="33">
        <v>448</v>
      </c>
    </row>
    <row r="41" spans="1:5">
      <c r="A41" s="32" t="s">
        <v>62</v>
      </c>
      <c r="B41" s="33">
        <v>1605.6</v>
      </c>
      <c r="C41" s="33">
        <v>620</v>
      </c>
      <c r="D41" s="33">
        <v>835</v>
      </c>
      <c r="E41" s="33">
        <v>68</v>
      </c>
    </row>
    <row r="42" spans="1:5">
      <c r="A42" s="32" t="s">
        <v>94</v>
      </c>
      <c r="B42" s="33">
        <v>1396.8</v>
      </c>
      <c r="C42" s="33">
        <v>1319.2</v>
      </c>
      <c r="D42" s="33">
        <v>3637.5</v>
      </c>
      <c r="E42" s="33">
        <v>582</v>
      </c>
    </row>
    <row r="43" spans="1:5">
      <c r="A43" s="32" t="s">
        <v>80</v>
      </c>
      <c r="B43" s="33">
        <v>1390</v>
      </c>
      <c r="C43" s="33">
        <v>4488.2</v>
      </c>
      <c r="D43" s="33">
        <v>3027.6</v>
      </c>
      <c r="E43" s="33">
        <v>2697</v>
      </c>
    </row>
    <row r="44" spans="1:5">
      <c r="A44" s="32" t="s">
        <v>114</v>
      </c>
      <c r="B44" s="33">
        <v>972.9</v>
      </c>
      <c r="C44" s="33">
        <v>1838.19</v>
      </c>
      <c r="D44" s="33">
        <v>815.54000000000008</v>
      </c>
      <c r="E44" s="33">
        <v>2407.77</v>
      </c>
    </row>
    <row r="45" spans="1:5">
      <c r="A45" s="32" t="s">
        <v>55</v>
      </c>
      <c r="B45" s="33">
        <v>0</v>
      </c>
      <c r="C45" s="33">
        <v>1300</v>
      </c>
      <c r="D45" s="33">
        <v>0</v>
      </c>
      <c r="E45" s="33">
        <v>2960</v>
      </c>
    </row>
    <row r="46" spans="1:5">
      <c r="A46" s="32" t="s">
        <v>63</v>
      </c>
      <c r="B46" s="33">
        <v>134.4</v>
      </c>
      <c r="C46" s="33">
        <v>865.2</v>
      </c>
      <c r="D46" s="33">
        <v>0</v>
      </c>
      <c r="E46" s="33">
        <v>693</v>
      </c>
    </row>
    <row r="47" spans="1:5">
      <c r="A47" s="32" t="s">
        <v>56</v>
      </c>
      <c r="B47" s="33">
        <v>1325.48</v>
      </c>
      <c r="C47" s="33">
        <v>669.5</v>
      </c>
      <c r="D47" s="33">
        <v>2255.5</v>
      </c>
      <c r="E47" s="33">
        <v>510.9</v>
      </c>
    </row>
    <row r="48" spans="1:5">
      <c r="A48" s="32" t="s">
        <v>42</v>
      </c>
      <c r="B48" s="33">
        <v>1148.4000000000001</v>
      </c>
      <c r="C48" s="33">
        <v>384</v>
      </c>
      <c r="D48" s="33">
        <v>1252.5</v>
      </c>
      <c r="E48" s="33">
        <v>2683.5</v>
      </c>
    </row>
    <row r="49" spans="1:5">
      <c r="A49" s="32" t="s">
        <v>95</v>
      </c>
      <c r="B49" s="33">
        <v>3636.48</v>
      </c>
      <c r="C49" s="33">
        <v>1316.4</v>
      </c>
      <c r="D49" s="33">
        <v>864</v>
      </c>
      <c r="E49" s="33">
        <v>2016</v>
      </c>
    </row>
    <row r="50" spans="1:5">
      <c r="A50" s="32" t="s">
        <v>64</v>
      </c>
      <c r="B50" s="33">
        <v>1935.56</v>
      </c>
      <c r="C50" s="33">
        <v>2395.88</v>
      </c>
      <c r="D50" s="33">
        <v>1849.6999999999998</v>
      </c>
      <c r="E50" s="33">
        <v>2482.2599999999998</v>
      </c>
    </row>
    <row r="51" spans="1:5">
      <c r="A51" s="32" t="s">
        <v>96</v>
      </c>
      <c r="B51" s="33">
        <v>3032.65</v>
      </c>
      <c r="C51" s="33">
        <v>2099.1999999999998</v>
      </c>
      <c r="D51" s="33">
        <v>1500.6</v>
      </c>
      <c r="E51" s="33">
        <v>4029.48</v>
      </c>
    </row>
    <row r="52" spans="1:5">
      <c r="A52" s="32" t="s">
        <v>81</v>
      </c>
      <c r="B52" s="33">
        <v>1630.44</v>
      </c>
      <c r="C52" s="33">
        <v>2756.25</v>
      </c>
      <c r="D52" s="33">
        <v>504</v>
      </c>
      <c r="E52" s="33">
        <v>2021.25</v>
      </c>
    </row>
    <row r="53" spans="1:5">
      <c r="A53" s="32" t="s">
        <v>82</v>
      </c>
      <c r="B53" s="33">
        <v>456</v>
      </c>
      <c r="C53" s="33">
        <v>1396.5</v>
      </c>
      <c r="D53" s="33">
        <v>4962.8</v>
      </c>
      <c r="E53" s="33">
        <v>1520</v>
      </c>
    </row>
    <row r="54" spans="1:5">
      <c r="A54" s="32" t="s">
        <v>83</v>
      </c>
      <c r="B54" s="33">
        <v>13076.8</v>
      </c>
      <c r="C54" s="33">
        <v>3492.5</v>
      </c>
      <c r="D54" s="33">
        <v>5087.5</v>
      </c>
      <c r="E54" s="33">
        <v>14118.5</v>
      </c>
    </row>
    <row r="55" spans="1:5">
      <c r="A55" s="32" t="s">
        <v>88</v>
      </c>
      <c r="B55" s="33">
        <v>499.2</v>
      </c>
      <c r="C55" s="33">
        <v>282.75</v>
      </c>
      <c r="D55" s="33">
        <v>390</v>
      </c>
      <c r="E55" s="33">
        <v>984.75</v>
      </c>
    </row>
    <row r="56" spans="1:5">
      <c r="A56" s="32" t="s">
        <v>43</v>
      </c>
      <c r="B56" s="33">
        <v>437.71999999999997</v>
      </c>
      <c r="C56" s="33">
        <v>1758.4699999999998</v>
      </c>
      <c r="D56" s="33">
        <v>993.55</v>
      </c>
      <c r="E56" s="33">
        <v>1295.8</v>
      </c>
    </row>
    <row r="57" spans="1:5">
      <c r="A57" s="32" t="s">
        <v>115</v>
      </c>
      <c r="B57" s="33">
        <v>408</v>
      </c>
      <c r="C57" s="33">
        <v>522</v>
      </c>
      <c r="D57" s="33">
        <v>1646.25</v>
      </c>
      <c r="E57" s="33">
        <v>941.25</v>
      </c>
    </row>
    <row r="58" spans="1:5">
      <c r="A58" s="32" t="s">
        <v>116</v>
      </c>
      <c r="B58" s="33">
        <v>205.2</v>
      </c>
      <c r="C58" s="33">
        <v>1007</v>
      </c>
      <c r="D58" s="33">
        <v>190</v>
      </c>
      <c r="E58" s="33">
        <v>1953.67</v>
      </c>
    </row>
    <row r="59" spans="1:5">
      <c r="A59" s="32" t="s">
        <v>102</v>
      </c>
      <c r="B59" s="33">
        <v>4105.92</v>
      </c>
      <c r="C59" s="33">
        <v>3310.56</v>
      </c>
      <c r="D59" s="33">
        <v>1881</v>
      </c>
      <c r="E59" s="33">
        <v>4651.2</v>
      </c>
    </row>
    <row r="60" spans="1:5">
      <c r="A60" s="32" t="s">
        <v>44</v>
      </c>
      <c r="B60" s="33">
        <v>551.59999999999991</v>
      </c>
      <c r="C60" s="33">
        <v>665</v>
      </c>
      <c r="D60" s="33">
        <v>0</v>
      </c>
      <c r="E60" s="33">
        <v>890.4</v>
      </c>
    </row>
    <row r="61" spans="1:5">
      <c r="A61" s="32" t="s">
        <v>65</v>
      </c>
      <c r="B61" s="33">
        <v>1755</v>
      </c>
      <c r="C61" s="33">
        <v>5268</v>
      </c>
      <c r="D61" s="33">
        <v>2195</v>
      </c>
      <c r="E61" s="33">
        <v>1756</v>
      </c>
    </row>
    <row r="62" spans="1:5">
      <c r="A62" s="32" t="s">
        <v>66</v>
      </c>
      <c r="B62" s="33">
        <v>967.5</v>
      </c>
      <c r="C62" s="33">
        <v>762.5</v>
      </c>
      <c r="D62" s="33">
        <v>492.5</v>
      </c>
      <c r="E62" s="33">
        <v>1935</v>
      </c>
    </row>
    <row r="63" spans="1:5">
      <c r="A63" s="32" t="s">
        <v>89</v>
      </c>
      <c r="B63" s="33">
        <v>985.6</v>
      </c>
      <c r="C63" s="33">
        <v>1246</v>
      </c>
      <c r="D63" s="33">
        <v>2373</v>
      </c>
      <c r="E63" s="33">
        <v>803.6</v>
      </c>
    </row>
    <row r="64" spans="1:5">
      <c r="A64" s="32" t="s">
        <v>67</v>
      </c>
      <c r="B64" s="33">
        <v>0</v>
      </c>
      <c r="C64" s="33">
        <v>4252.5</v>
      </c>
      <c r="D64" s="33">
        <v>3061.8</v>
      </c>
      <c r="E64" s="33">
        <v>0</v>
      </c>
    </row>
    <row r="65" spans="1:5">
      <c r="A65" s="32" t="s">
        <v>68</v>
      </c>
      <c r="B65" s="33">
        <v>1462</v>
      </c>
      <c r="C65" s="33">
        <v>644</v>
      </c>
      <c r="D65" s="33">
        <v>1733</v>
      </c>
      <c r="E65" s="33">
        <v>1434</v>
      </c>
    </row>
    <row r="66" spans="1:5">
      <c r="A66" s="32" t="s">
        <v>57</v>
      </c>
      <c r="B66" s="33">
        <v>2679</v>
      </c>
      <c r="C66" s="33">
        <v>1881</v>
      </c>
      <c r="D66" s="33">
        <v>3021</v>
      </c>
      <c r="E66" s="33">
        <v>1510.5</v>
      </c>
    </row>
    <row r="67" spans="1:5">
      <c r="A67" s="32" t="s">
        <v>117</v>
      </c>
      <c r="B67" s="33">
        <v>561.6</v>
      </c>
      <c r="C67" s="33">
        <v>91.8</v>
      </c>
      <c r="D67" s="33">
        <v>1504.8</v>
      </c>
      <c r="E67" s="33">
        <v>823.2</v>
      </c>
    </row>
    <row r="68" spans="1:5">
      <c r="A68" s="32" t="s">
        <v>45</v>
      </c>
      <c r="B68" s="33">
        <v>1310.4000000000001</v>
      </c>
      <c r="C68" s="33">
        <v>1368</v>
      </c>
      <c r="D68" s="33">
        <v>1323</v>
      </c>
      <c r="E68" s="33">
        <v>1273.5</v>
      </c>
    </row>
    <row r="69" spans="1:5">
      <c r="A69" s="32" t="s">
        <v>69</v>
      </c>
      <c r="B69" s="33">
        <v>4334</v>
      </c>
      <c r="C69" s="33">
        <v>4547.92</v>
      </c>
      <c r="D69" s="33">
        <v>5472.2999999999993</v>
      </c>
      <c r="E69" s="33">
        <v>7284.0700000000006</v>
      </c>
    </row>
    <row r="70" spans="1:5">
      <c r="A70" s="32" t="s">
        <v>70</v>
      </c>
      <c r="B70" s="33">
        <v>943.8900000000001</v>
      </c>
      <c r="C70" s="33">
        <v>349.6</v>
      </c>
      <c r="D70" s="33">
        <v>841.8</v>
      </c>
      <c r="E70" s="33">
        <v>851.45999999999992</v>
      </c>
    </row>
    <row r="71" spans="1:5">
      <c r="A71" s="32" t="s">
        <v>97</v>
      </c>
      <c r="B71" s="33">
        <v>5702.4000000000005</v>
      </c>
      <c r="C71" s="33">
        <v>5694.34</v>
      </c>
      <c r="D71" s="33">
        <v>8912.8799999999992</v>
      </c>
      <c r="E71" s="33">
        <v>14446.300000000001</v>
      </c>
    </row>
    <row r="72" spans="1:5">
      <c r="A72" s="32" t="s">
        <v>103</v>
      </c>
      <c r="B72" s="33">
        <v>1432.2</v>
      </c>
      <c r="C72" s="33">
        <v>2734.2</v>
      </c>
      <c r="D72" s="33">
        <v>1318.27</v>
      </c>
      <c r="E72" s="33">
        <v>749.81</v>
      </c>
    </row>
    <row r="73" spans="1:5">
      <c r="A73" s="32" t="s">
        <v>98</v>
      </c>
      <c r="B73" s="33">
        <v>966.42000000000007</v>
      </c>
      <c r="C73" s="33">
        <v>490.21000000000004</v>
      </c>
      <c r="D73" s="33">
        <v>889.53</v>
      </c>
      <c r="E73" s="33">
        <v>838.12</v>
      </c>
    </row>
    <row r="74" spans="1:5">
      <c r="A74" s="32" t="s">
        <v>90</v>
      </c>
      <c r="B74" s="33">
        <v>691.2</v>
      </c>
      <c r="C74" s="33">
        <v>778.5</v>
      </c>
      <c r="D74" s="33">
        <v>423</v>
      </c>
      <c r="E74" s="33">
        <v>396</v>
      </c>
    </row>
    <row r="75" spans="1:5">
      <c r="A75" s="32" t="s">
        <v>104</v>
      </c>
      <c r="B75" s="33">
        <v>1084.8</v>
      </c>
      <c r="C75" s="33">
        <v>1575</v>
      </c>
      <c r="D75" s="33">
        <v>2700</v>
      </c>
      <c r="E75" s="33">
        <v>3826.5</v>
      </c>
    </row>
    <row r="76" spans="1:5">
      <c r="A76" s="32" t="s">
        <v>71</v>
      </c>
      <c r="B76" s="33">
        <v>845</v>
      </c>
      <c r="C76" s="33">
        <v>0</v>
      </c>
      <c r="D76" s="33">
        <v>385.94</v>
      </c>
      <c r="E76" s="33">
        <v>942.5</v>
      </c>
    </row>
    <row r="77" spans="1:5">
      <c r="A77" s="32" t="s">
        <v>58</v>
      </c>
      <c r="B77" s="33">
        <v>3202.87</v>
      </c>
      <c r="C77" s="33">
        <v>263.39999999999998</v>
      </c>
      <c r="D77" s="33">
        <v>842.88</v>
      </c>
      <c r="E77" s="33">
        <v>2590.1</v>
      </c>
    </row>
    <row r="78" spans="1:5">
      <c r="A78" s="32" t="s">
        <v>91</v>
      </c>
      <c r="B78" s="33">
        <v>2912.7</v>
      </c>
      <c r="C78" s="33">
        <v>1735.65</v>
      </c>
      <c r="D78" s="33">
        <v>1679.12</v>
      </c>
      <c r="E78" s="33">
        <v>1729</v>
      </c>
    </row>
    <row r="79" spans="1:5">
      <c r="A79" s="32" t="s">
        <v>72</v>
      </c>
      <c r="B79" s="33">
        <v>817</v>
      </c>
      <c r="C79" s="33">
        <v>285.95</v>
      </c>
      <c r="D79" s="33">
        <v>811.3</v>
      </c>
      <c r="E79" s="33">
        <v>1016.5</v>
      </c>
    </row>
    <row r="80" spans="1:5">
      <c r="A80" s="32" t="s">
        <v>217</v>
      </c>
      <c r="B80" s="33">
        <v>132714.49999999994</v>
      </c>
      <c r="C80" s="33">
        <v>138989.76999999999</v>
      </c>
      <c r="D80" s="33">
        <v>146560.44</v>
      </c>
      <c r="E80" s="33">
        <v>172777.03</v>
      </c>
    </row>
  </sheetData>
  <pageMargins left="0.7" right="0.7" top="0.75" bottom="0.75" header="0.3" footer="0.3"/>
  <pageSetup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E800"/>
  <sheetViews>
    <sheetView workbookViewId="0"/>
  </sheetViews>
  <sheetFormatPr defaultColWidth="18" defaultRowHeight="15.75"/>
  <cols>
    <col min="1" max="1" width="12.7109375" style="7" bestFit="1" customWidth="1"/>
    <col min="2" max="2" width="18.85546875" style="7" bestFit="1" customWidth="1"/>
    <col min="3" max="3" width="17.28515625" style="7" bestFit="1" customWidth="1"/>
    <col min="4" max="4" width="15.140625" style="7" customWidth="1"/>
    <col min="5" max="5" width="22.5703125" style="7" bestFit="1" customWidth="1"/>
    <col min="6" max="16384" width="18" style="7"/>
  </cols>
  <sheetData>
    <row r="1" spans="1:5">
      <c r="A1" s="47" t="s">
        <v>317</v>
      </c>
      <c r="B1" s="47" t="s">
        <v>5</v>
      </c>
      <c r="C1" s="47" t="s">
        <v>318</v>
      </c>
      <c r="D1" s="48" t="s">
        <v>319</v>
      </c>
      <c r="E1" s="47" t="s">
        <v>320</v>
      </c>
    </row>
    <row r="2" spans="1:5">
      <c r="A2" s="34" t="s">
        <v>321</v>
      </c>
      <c r="B2" s="34" t="s">
        <v>187</v>
      </c>
      <c r="C2" s="35">
        <v>38908</v>
      </c>
      <c r="D2" s="34">
        <v>10249</v>
      </c>
      <c r="E2" s="36">
        <v>1863.4</v>
      </c>
    </row>
    <row r="3" spans="1:5">
      <c r="A3" s="34" t="s">
        <v>322</v>
      </c>
      <c r="B3" s="34" t="s">
        <v>176</v>
      </c>
      <c r="C3" s="35">
        <v>38909</v>
      </c>
      <c r="D3" s="34">
        <v>10252</v>
      </c>
      <c r="E3" s="36">
        <v>3597.9</v>
      </c>
    </row>
    <row r="4" spans="1:5">
      <c r="A4" s="34" t="s">
        <v>322</v>
      </c>
      <c r="B4" s="34" t="s">
        <v>176</v>
      </c>
      <c r="C4" s="35">
        <v>38910</v>
      </c>
      <c r="D4" s="34">
        <v>10250</v>
      </c>
      <c r="E4" s="36">
        <v>1552.6</v>
      </c>
    </row>
    <row r="5" spans="1:5">
      <c r="A5" s="34" t="s">
        <v>321</v>
      </c>
      <c r="B5" s="34" t="s">
        <v>323</v>
      </c>
      <c r="C5" s="35">
        <v>38913</v>
      </c>
      <c r="D5" s="34">
        <v>10255</v>
      </c>
      <c r="E5" s="36">
        <v>2490.5</v>
      </c>
    </row>
    <row r="6" spans="1:5">
      <c r="A6" s="34" t="s">
        <v>322</v>
      </c>
      <c r="B6" s="34" t="s">
        <v>25</v>
      </c>
      <c r="C6" s="35">
        <v>38913</v>
      </c>
      <c r="D6" s="34">
        <v>10251</v>
      </c>
      <c r="E6" s="36">
        <v>654.05999999999995</v>
      </c>
    </row>
    <row r="7" spans="1:5">
      <c r="A7" s="34" t="s">
        <v>321</v>
      </c>
      <c r="B7" s="34" t="s">
        <v>324</v>
      </c>
      <c r="C7" s="35">
        <v>38914</v>
      </c>
      <c r="D7" s="34">
        <v>10248</v>
      </c>
      <c r="E7" s="36">
        <v>440</v>
      </c>
    </row>
    <row r="8" spans="1:5">
      <c r="A8" s="34" t="s">
        <v>322</v>
      </c>
      <c r="B8" s="34" t="s">
        <v>25</v>
      </c>
      <c r="C8" s="35">
        <v>38914</v>
      </c>
      <c r="D8" s="34">
        <v>10253</v>
      </c>
      <c r="E8" s="36">
        <v>1444.8</v>
      </c>
    </row>
    <row r="9" spans="1:5">
      <c r="A9" s="34" t="s">
        <v>322</v>
      </c>
      <c r="B9" s="34" t="s">
        <v>25</v>
      </c>
      <c r="C9" s="35">
        <v>38915</v>
      </c>
      <c r="D9" s="34">
        <v>10256</v>
      </c>
      <c r="E9" s="36">
        <v>517.79999999999995</v>
      </c>
    </row>
    <row r="10" spans="1:5">
      <c r="A10" s="34" t="s">
        <v>322</v>
      </c>
      <c r="B10" s="34" t="s">
        <v>176</v>
      </c>
      <c r="C10" s="35">
        <v>38920</v>
      </c>
      <c r="D10" s="34">
        <v>10257</v>
      </c>
      <c r="E10" s="36">
        <v>1119.9000000000001</v>
      </c>
    </row>
    <row r="11" spans="1:5">
      <c r="A11" s="34" t="s">
        <v>321</v>
      </c>
      <c r="B11" s="34" t="s">
        <v>324</v>
      </c>
      <c r="C11" s="35">
        <v>38921</v>
      </c>
      <c r="D11" s="34">
        <v>10254</v>
      </c>
      <c r="E11" s="36">
        <v>556.62</v>
      </c>
    </row>
    <row r="12" spans="1:5">
      <c r="A12" s="34" t="s">
        <v>322</v>
      </c>
      <c r="B12" s="34" t="s">
        <v>178</v>
      </c>
      <c r="C12" s="35">
        <v>38921</v>
      </c>
      <c r="D12" s="34">
        <v>10258</v>
      </c>
      <c r="E12" s="36">
        <v>1614.88</v>
      </c>
    </row>
    <row r="13" spans="1:5">
      <c r="A13" s="34" t="s">
        <v>322</v>
      </c>
      <c r="B13" s="34" t="s">
        <v>325</v>
      </c>
      <c r="C13" s="35">
        <v>38923</v>
      </c>
      <c r="D13" s="34">
        <v>10262</v>
      </c>
      <c r="E13" s="36">
        <v>584</v>
      </c>
    </row>
    <row r="14" spans="1:5">
      <c r="A14" s="34" t="s">
        <v>322</v>
      </c>
      <c r="B14" s="34" t="s">
        <v>176</v>
      </c>
      <c r="C14" s="35">
        <v>38923</v>
      </c>
      <c r="D14" s="34">
        <v>10259</v>
      </c>
      <c r="E14" s="36">
        <v>100.8</v>
      </c>
    </row>
    <row r="15" spans="1:5">
      <c r="A15" s="34" t="s">
        <v>322</v>
      </c>
      <c r="B15" s="34" t="s">
        <v>176</v>
      </c>
      <c r="C15" s="35">
        <v>38927</v>
      </c>
      <c r="D15" s="34">
        <v>10260</v>
      </c>
      <c r="E15" s="36">
        <v>1504.65</v>
      </c>
    </row>
    <row r="16" spans="1:5">
      <c r="A16" s="34" t="s">
        <v>322</v>
      </c>
      <c r="B16" s="34" t="s">
        <v>176</v>
      </c>
      <c r="C16" s="35">
        <v>38928</v>
      </c>
      <c r="D16" s="34">
        <v>10261</v>
      </c>
      <c r="E16" s="36">
        <v>448</v>
      </c>
    </row>
    <row r="17" spans="1:5">
      <c r="A17" s="34" t="s">
        <v>321</v>
      </c>
      <c r="B17" s="34" t="s">
        <v>323</v>
      </c>
      <c r="C17" s="35">
        <v>38929</v>
      </c>
      <c r="D17" s="34">
        <v>10263</v>
      </c>
      <c r="E17" s="36">
        <v>1873.8</v>
      </c>
    </row>
    <row r="18" spans="1:5">
      <c r="A18" s="34" t="s">
        <v>322</v>
      </c>
      <c r="B18" s="34" t="s">
        <v>25</v>
      </c>
      <c r="C18" s="35">
        <v>38929</v>
      </c>
      <c r="D18" s="34">
        <v>10266</v>
      </c>
      <c r="E18" s="36">
        <v>346.56</v>
      </c>
    </row>
    <row r="19" spans="1:5">
      <c r="A19" s="34" t="s">
        <v>322</v>
      </c>
      <c r="B19" s="34" t="s">
        <v>325</v>
      </c>
      <c r="C19" s="35">
        <v>38931</v>
      </c>
      <c r="D19" s="34">
        <v>10268</v>
      </c>
      <c r="E19" s="36">
        <v>1101.2</v>
      </c>
    </row>
    <row r="20" spans="1:5">
      <c r="A20" s="34" t="s">
        <v>322</v>
      </c>
      <c r="B20" s="34" t="s">
        <v>178</v>
      </c>
      <c r="C20" s="35">
        <v>38931</v>
      </c>
      <c r="D20" s="34">
        <v>10270</v>
      </c>
      <c r="E20" s="36">
        <v>1376</v>
      </c>
    </row>
    <row r="21" spans="1:5">
      <c r="A21" s="34" t="s">
        <v>322</v>
      </c>
      <c r="B21" s="34" t="s">
        <v>176</v>
      </c>
      <c r="C21" s="35">
        <v>38935</v>
      </c>
      <c r="D21" s="34">
        <v>10267</v>
      </c>
      <c r="E21" s="36">
        <v>3536.6</v>
      </c>
    </row>
    <row r="22" spans="1:5">
      <c r="A22" s="34" t="s">
        <v>321</v>
      </c>
      <c r="B22" s="34" t="s">
        <v>187</v>
      </c>
      <c r="C22" s="35">
        <v>38935</v>
      </c>
      <c r="D22" s="34">
        <v>10272</v>
      </c>
      <c r="E22" s="36">
        <v>1456</v>
      </c>
    </row>
    <row r="23" spans="1:5">
      <c r="A23" s="34" t="s">
        <v>321</v>
      </c>
      <c r="B23" s="34" t="s">
        <v>324</v>
      </c>
      <c r="C23" s="35">
        <v>38938</v>
      </c>
      <c r="D23" s="34">
        <v>10269</v>
      </c>
      <c r="E23" s="36">
        <v>642.20000000000005</v>
      </c>
    </row>
    <row r="24" spans="1:5">
      <c r="A24" s="34" t="s">
        <v>322</v>
      </c>
      <c r="B24" s="34" t="s">
        <v>178</v>
      </c>
      <c r="C24" s="35">
        <v>38938</v>
      </c>
      <c r="D24" s="34">
        <v>10275</v>
      </c>
      <c r="E24" s="36">
        <v>291.83999999999997</v>
      </c>
    </row>
    <row r="25" spans="1:5">
      <c r="A25" s="34" t="s">
        <v>322</v>
      </c>
      <c r="B25" s="34" t="s">
        <v>20</v>
      </c>
      <c r="C25" s="35">
        <v>38941</v>
      </c>
      <c r="D25" s="34">
        <v>10265</v>
      </c>
      <c r="E25" s="36">
        <v>1176</v>
      </c>
    </row>
    <row r="26" spans="1:5">
      <c r="A26" s="34" t="s">
        <v>322</v>
      </c>
      <c r="B26" s="34" t="s">
        <v>25</v>
      </c>
      <c r="C26" s="35">
        <v>38941</v>
      </c>
      <c r="D26" s="34">
        <v>10273</v>
      </c>
      <c r="E26" s="36">
        <v>2037.28</v>
      </c>
    </row>
    <row r="27" spans="1:5">
      <c r="A27" s="34" t="s">
        <v>322</v>
      </c>
      <c r="B27" s="34" t="s">
        <v>20</v>
      </c>
      <c r="C27" s="35">
        <v>38942</v>
      </c>
      <c r="D27" s="34">
        <v>10277</v>
      </c>
      <c r="E27" s="36">
        <v>1200.8</v>
      </c>
    </row>
    <row r="28" spans="1:5">
      <c r="A28" s="34" t="s">
        <v>322</v>
      </c>
      <c r="B28" s="34" t="s">
        <v>325</v>
      </c>
      <c r="C28" s="35">
        <v>38943</v>
      </c>
      <c r="D28" s="34">
        <v>10276</v>
      </c>
      <c r="E28" s="36">
        <v>420</v>
      </c>
    </row>
    <row r="29" spans="1:5">
      <c r="A29" s="34" t="s">
        <v>322</v>
      </c>
      <c r="B29" s="34" t="s">
        <v>325</v>
      </c>
      <c r="C29" s="35">
        <v>38945</v>
      </c>
      <c r="D29" s="34">
        <v>10278</v>
      </c>
      <c r="E29" s="36">
        <v>1488.8</v>
      </c>
    </row>
    <row r="30" spans="1:5">
      <c r="A30" s="34" t="s">
        <v>322</v>
      </c>
      <c r="B30" s="34" t="s">
        <v>325</v>
      </c>
      <c r="C30" s="35">
        <v>38945</v>
      </c>
      <c r="D30" s="34">
        <v>10279</v>
      </c>
      <c r="E30" s="36">
        <v>351</v>
      </c>
    </row>
    <row r="31" spans="1:5">
      <c r="A31" s="34" t="s">
        <v>321</v>
      </c>
      <c r="B31" s="34" t="s">
        <v>187</v>
      </c>
      <c r="C31" s="35">
        <v>38945</v>
      </c>
      <c r="D31" s="34">
        <v>10274</v>
      </c>
      <c r="E31" s="36">
        <v>538.6</v>
      </c>
    </row>
    <row r="32" spans="1:5">
      <c r="A32" s="34" t="s">
        <v>322</v>
      </c>
      <c r="B32" s="34" t="s">
        <v>176</v>
      </c>
      <c r="C32" s="35">
        <v>38950</v>
      </c>
      <c r="D32" s="34">
        <v>10281</v>
      </c>
      <c r="E32" s="36">
        <v>86.5</v>
      </c>
    </row>
    <row r="33" spans="1:5">
      <c r="A33" s="34" t="s">
        <v>322</v>
      </c>
      <c r="B33" s="34" t="s">
        <v>176</v>
      </c>
      <c r="C33" s="35">
        <v>38950</v>
      </c>
      <c r="D33" s="34">
        <v>10282</v>
      </c>
      <c r="E33" s="36">
        <v>155.4</v>
      </c>
    </row>
    <row r="34" spans="1:5">
      <c r="A34" s="34" t="s">
        <v>322</v>
      </c>
      <c r="B34" s="34" t="s">
        <v>25</v>
      </c>
      <c r="C34" s="35">
        <v>38952</v>
      </c>
      <c r="D34" s="34">
        <v>10283</v>
      </c>
      <c r="E34" s="36">
        <v>1414.8</v>
      </c>
    </row>
    <row r="35" spans="1:5">
      <c r="A35" s="34" t="s">
        <v>321</v>
      </c>
      <c r="B35" s="34" t="s">
        <v>187</v>
      </c>
      <c r="C35" s="35">
        <v>38952</v>
      </c>
      <c r="D35" s="34">
        <v>10264</v>
      </c>
      <c r="E35" s="36">
        <v>695.62</v>
      </c>
    </row>
    <row r="36" spans="1:5">
      <c r="A36" s="34" t="s">
        <v>322</v>
      </c>
      <c r="B36" s="34" t="s">
        <v>178</v>
      </c>
      <c r="C36" s="35">
        <v>38955</v>
      </c>
      <c r="D36" s="34">
        <v>10285</v>
      </c>
      <c r="E36" s="36">
        <v>1743.36</v>
      </c>
    </row>
    <row r="37" spans="1:5">
      <c r="A37" s="34" t="s">
        <v>322</v>
      </c>
      <c r="B37" s="34" t="s">
        <v>176</v>
      </c>
      <c r="C37" s="35">
        <v>38956</v>
      </c>
      <c r="D37" s="34">
        <v>10284</v>
      </c>
      <c r="E37" s="36">
        <v>1170.3699999999999</v>
      </c>
    </row>
    <row r="38" spans="1:5">
      <c r="A38" s="34" t="s">
        <v>322</v>
      </c>
      <c r="B38" s="34" t="s">
        <v>325</v>
      </c>
      <c r="C38" s="35">
        <v>38957</v>
      </c>
      <c r="D38" s="34">
        <v>10287</v>
      </c>
      <c r="E38" s="36">
        <v>819</v>
      </c>
    </row>
    <row r="39" spans="1:5">
      <c r="A39" s="34" t="s">
        <v>321</v>
      </c>
      <c r="B39" s="34" t="s">
        <v>326</v>
      </c>
      <c r="C39" s="35">
        <v>38957</v>
      </c>
      <c r="D39" s="34">
        <v>10289</v>
      </c>
      <c r="E39" s="36">
        <v>479.4</v>
      </c>
    </row>
    <row r="40" spans="1:5">
      <c r="A40" s="34" t="s">
        <v>322</v>
      </c>
      <c r="B40" s="34" t="s">
        <v>325</v>
      </c>
      <c r="C40" s="35">
        <v>38959</v>
      </c>
      <c r="D40" s="34">
        <v>10286</v>
      </c>
      <c r="E40" s="36">
        <v>3016</v>
      </c>
    </row>
    <row r="41" spans="1:5">
      <c r="A41" s="34" t="s">
        <v>321</v>
      </c>
      <c r="B41" s="34" t="s">
        <v>187</v>
      </c>
      <c r="C41" s="35">
        <v>38959</v>
      </c>
      <c r="D41" s="34">
        <v>10271</v>
      </c>
      <c r="E41" s="36">
        <v>48</v>
      </c>
    </row>
    <row r="42" spans="1:5">
      <c r="A42" s="34" t="s">
        <v>322</v>
      </c>
      <c r="B42" s="34" t="s">
        <v>178</v>
      </c>
      <c r="C42" s="35">
        <v>38962</v>
      </c>
      <c r="D42" s="34">
        <v>10292</v>
      </c>
      <c r="E42" s="36">
        <v>1296</v>
      </c>
    </row>
    <row r="43" spans="1:5">
      <c r="A43" s="34" t="s">
        <v>322</v>
      </c>
      <c r="B43" s="34" t="s">
        <v>325</v>
      </c>
      <c r="C43" s="35">
        <v>38963</v>
      </c>
      <c r="D43" s="34">
        <v>10290</v>
      </c>
      <c r="E43" s="36">
        <v>2169</v>
      </c>
    </row>
    <row r="44" spans="1:5">
      <c r="A44" s="34" t="s">
        <v>322</v>
      </c>
      <c r="B44" s="34" t="s">
        <v>176</v>
      </c>
      <c r="C44" s="35">
        <v>38963</v>
      </c>
      <c r="D44" s="34">
        <v>10288</v>
      </c>
      <c r="E44" s="36">
        <v>80.099999999999994</v>
      </c>
    </row>
    <row r="45" spans="1:5">
      <c r="A45" s="34" t="s">
        <v>321</v>
      </c>
      <c r="B45" s="34" t="s">
        <v>187</v>
      </c>
      <c r="C45" s="35">
        <v>38964</v>
      </c>
      <c r="D45" s="34">
        <v>10291</v>
      </c>
      <c r="E45" s="36">
        <v>497.52</v>
      </c>
    </row>
    <row r="46" spans="1:5">
      <c r="A46" s="34" t="s">
        <v>322</v>
      </c>
      <c r="B46" s="34" t="s">
        <v>176</v>
      </c>
      <c r="C46" s="35">
        <v>38965</v>
      </c>
      <c r="D46" s="34">
        <v>10294</v>
      </c>
      <c r="E46" s="36">
        <v>1887.6</v>
      </c>
    </row>
    <row r="47" spans="1:5">
      <c r="A47" s="34" t="s">
        <v>321</v>
      </c>
      <c r="B47" s="34" t="s">
        <v>324</v>
      </c>
      <c r="C47" s="35">
        <v>38970</v>
      </c>
      <c r="D47" s="34">
        <v>10297</v>
      </c>
      <c r="E47" s="36">
        <v>1420</v>
      </c>
    </row>
    <row r="48" spans="1:5">
      <c r="A48" s="34" t="s">
        <v>322</v>
      </c>
      <c r="B48" s="34" t="s">
        <v>20</v>
      </c>
      <c r="C48" s="35">
        <v>38970</v>
      </c>
      <c r="D48" s="34">
        <v>10295</v>
      </c>
      <c r="E48" s="36">
        <v>121.6</v>
      </c>
    </row>
    <row r="49" spans="1:5">
      <c r="A49" s="34" t="s">
        <v>322</v>
      </c>
      <c r="B49" s="34" t="s">
        <v>178</v>
      </c>
      <c r="C49" s="35">
        <v>38971</v>
      </c>
      <c r="D49" s="34">
        <v>10293</v>
      </c>
      <c r="E49" s="36">
        <v>848.7</v>
      </c>
    </row>
    <row r="50" spans="1:5">
      <c r="A50" s="34" t="s">
        <v>321</v>
      </c>
      <c r="B50" s="34" t="s">
        <v>187</v>
      </c>
      <c r="C50" s="35">
        <v>38971</v>
      </c>
      <c r="D50" s="34">
        <v>10296</v>
      </c>
      <c r="E50" s="36">
        <v>1050.5999999999999</v>
      </c>
    </row>
    <row r="51" spans="1:5">
      <c r="A51" s="34" t="s">
        <v>321</v>
      </c>
      <c r="B51" s="34" t="s">
        <v>187</v>
      </c>
      <c r="C51" s="35">
        <v>38971</v>
      </c>
      <c r="D51" s="34">
        <v>10298</v>
      </c>
      <c r="E51" s="36">
        <v>2645</v>
      </c>
    </row>
    <row r="52" spans="1:5">
      <c r="A52" s="34" t="s">
        <v>322</v>
      </c>
      <c r="B52" s="34" t="s">
        <v>20</v>
      </c>
      <c r="C52" s="35">
        <v>38972</v>
      </c>
      <c r="D52" s="34">
        <v>10280</v>
      </c>
      <c r="E52" s="36">
        <v>613.20000000000005</v>
      </c>
    </row>
    <row r="53" spans="1:5">
      <c r="A53" s="34" t="s">
        <v>322</v>
      </c>
      <c r="B53" s="34" t="s">
        <v>176</v>
      </c>
      <c r="C53" s="35">
        <v>38973</v>
      </c>
      <c r="D53" s="34">
        <v>10299</v>
      </c>
      <c r="E53" s="36">
        <v>349.5</v>
      </c>
    </row>
    <row r="54" spans="1:5">
      <c r="A54" s="34" t="s">
        <v>322</v>
      </c>
      <c r="B54" s="34" t="s">
        <v>325</v>
      </c>
      <c r="C54" s="35">
        <v>38977</v>
      </c>
      <c r="D54" s="34">
        <v>10301</v>
      </c>
      <c r="E54" s="36">
        <v>755</v>
      </c>
    </row>
    <row r="55" spans="1:5">
      <c r="A55" s="34" t="s">
        <v>322</v>
      </c>
      <c r="B55" s="34" t="s">
        <v>178</v>
      </c>
      <c r="C55" s="35">
        <v>38977</v>
      </c>
      <c r="D55" s="34">
        <v>10304</v>
      </c>
      <c r="E55" s="36">
        <v>954.4</v>
      </c>
    </row>
    <row r="56" spans="1:5">
      <c r="A56" s="34" t="s">
        <v>322</v>
      </c>
      <c r="B56" s="34" t="s">
        <v>20</v>
      </c>
      <c r="C56" s="35">
        <v>38978</v>
      </c>
      <c r="D56" s="34">
        <v>10300</v>
      </c>
      <c r="E56" s="36">
        <v>608</v>
      </c>
    </row>
    <row r="57" spans="1:5">
      <c r="A57" s="34" t="s">
        <v>321</v>
      </c>
      <c r="B57" s="34" t="s">
        <v>326</v>
      </c>
      <c r="C57" s="35">
        <v>38978</v>
      </c>
      <c r="D57" s="34">
        <v>10303</v>
      </c>
      <c r="E57" s="36">
        <v>1117.8</v>
      </c>
    </row>
    <row r="58" spans="1:5">
      <c r="A58" s="34" t="s">
        <v>322</v>
      </c>
      <c r="B58" s="34" t="s">
        <v>178</v>
      </c>
      <c r="C58" s="35">
        <v>38983</v>
      </c>
      <c r="D58" s="34">
        <v>10306</v>
      </c>
      <c r="E58" s="36">
        <v>498.5</v>
      </c>
    </row>
    <row r="59" spans="1:5">
      <c r="A59" s="34" t="s">
        <v>321</v>
      </c>
      <c r="B59" s="34" t="s">
        <v>326</v>
      </c>
      <c r="C59" s="35">
        <v>38984</v>
      </c>
      <c r="D59" s="34">
        <v>10308</v>
      </c>
      <c r="E59" s="36">
        <v>88.8</v>
      </c>
    </row>
    <row r="60" spans="1:5">
      <c r="A60" s="34" t="s">
        <v>322</v>
      </c>
      <c r="B60" s="34" t="s">
        <v>20</v>
      </c>
      <c r="C60" s="35">
        <v>38985</v>
      </c>
      <c r="D60" s="34">
        <v>10307</v>
      </c>
      <c r="E60" s="36">
        <v>424</v>
      </c>
    </row>
    <row r="61" spans="1:5">
      <c r="A61" s="34" t="s">
        <v>322</v>
      </c>
      <c r="B61" s="34" t="s">
        <v>178</v>
      </c>
      <c r="C61" s="35">
        <v>38986</v>
      </c>
      <c r="D61" s="34">
        <v>10311</v>
      </c>
      <c r="E61" s="36">
        <v>268.8</v>
      </c>
    </row>
    <row r="62" spans="1:5">
      <c r="A62" s="34" t="s">
        <v>322</v>
      </c>
      <c r="B62" s="34" t="s">
        <v>325</v>
      </c>
      <c r="C62" s="35">
        <v>38987</v>
      </c>
      <c r="D62" s="34">
        <v>10310</v>
      </c>
      <c r="E62" s="36">
        <v>336</v>
      </c>
    </row>
    <row r="63" spans="1:5">
      <c r="A63" s="34" t="s">
        <v>322</v>
      </c>
      <c r="B63" s="34" t="s">
        <v>20</v>
      </c>
      <c r="C63" s="35">
        <v>38993</v>
      </c>
      <c r="D63" s="34">
        <v>10312</v>
      </c>
      <c r="E63" s="36">
        <v>1614.8</v>
      </c>
    </row>
    <row r="64" spans="1:5">
      <c r="A64" s="34" t="s">
        <v>322</v>
      </c>
      <c r="B64" s="34" t="s">
        <v>176</v>
      </c>
      <c r="C64" s="35">
        <v>38993</v>
      </c>
      <c r="D64" s="34">
        <v>10315</v>
      </c>
      <c r="E64" s="36">
        <v>516.79999999999995</v>
      </c>
    </row>
    <row r="65" spans="1:5">
      <c r="A65" s="34" t="s">
        <v>322</v>
      </c>
      <c r="B65" s="34" t="s">
        <v>325</v>
      </c>
      <c r="C65" s="35">
        <v>38994</v>
      </c>
      <c r="D65" s="34">
        <v>10318</v>
      </c>
      <c r="E65" s="36">
        <v>240.4</v>
      </c>
    </row>
    <row r="66" spans="1:5">
      <c r="A66" s="34" t="s">
        <v>322</v>
      </c>
      <c r="B66" s="34" t="s">
        <v>178</v>
      </c>
      <c r="C66" s="35">
        <v>38994</v>
      </c>
      <c r="D66" s="34">
        <v>10314</v>
      </c>
      <c r="E66" s="36">
        <v>2094.3000000000002</v>
      </c>
    </row>
    <row r="67" spans="1:5">
      <c r="A67" s="34" t="s">
        <v>322</v>
      </c>
      <c r="B67" s="34" t="s">
        <v>20</v>
      </c>
      <c r="C67" s="35">
        <v>38994</v>
      </c>
      <c r="D67" s="34">
        <v>10313</v>
      </c>
      <c r="E67" s="36">
        <v>182.4</v>
      </c>
    </row>
    <row r="68" spans="1:5">
      <c r="A68" s="34" t="s">
        <v>322</v>
      </c>
      <c r="B68" s="34" t="s">
        <v>178</v>
      </c>
      <c r="C68" s="35">
        <v>38998</v>
      </c>
      <c r="D68" s="34">
        <v>10316</v>
      </c>
      <c r="E68" s="36">
        <v>2835</v>
      </c>
    </row>
    <row r="69" spans="1:5">
      <c r="A69" s="34" t="s">
        <v>322</v>
      </c>
      <c r="B69" s="34" t="s">
        <v>325</v>
      </c>
      <c r="C69" s="35">
        <v>38999</v>
      </c>
      <c r="D69" s="34">
        <v>10305</v>
      </c>
      <c r="E69" s="36">
        <v>3741.3</v>
      </c>
    </row>
    <row r="70" spans="1:5">
      <c r="A70" s="34" t="s">
        <v>322</v>
      </c>
      <c r="B70" s="34" t="s">
        <v>176</v>
      </c>
      <c r="C70" s="35">
        <v>38999</v>
      </c>
      <c r="D70" s="34">
        <v>10302</v>
      </c>
      <c r="E70" s="36">
        <v>2708.8</v>
      </c>
    </row>
    <row r="71" spans="1:5">
      <c r="A71" s="34" t="s">
        <v>321</v>
      </c>
      <c r="B71" s="34" t="s">
        <v>323</v>
      </c>
      <c r="C71" s="35">
        <v>39000</v>
      </c>
      <c r="D71" s="34">
        <v>10324</v>
      </c>
      <c r="E71" s="36">
        <v>5275.71</v>
      </c>
    </row>
    <row r="72" spans="1:5">
      <c r="A72" s="34" t="s">
        <v>321</v>
      </c>
      <c r="B72" s="34" t="s">
        <v>187</v>
      </c>
      <c r="C72" s="35">
        <v>39000</v>
      </c>
      <c r="D72" s="34">
        <v>10317</v>
      </c>
      <c r="E72" s="36">
        <v>288</v>
      </c>
    </row>
    <row r="73" spans="1:5">
      <c r="A73" s="34" t="s">
        <v>321</v>
      </c>
      <c r="B73" s="34" t="s">
        <v>326</v>
      </c>
      <c r="C73" s="35">
        <v>39001</v>
      </c>
      <c r="D73" s="34">
        <v>10319</v>
      </c>
      <c r="E73" s="36">
        <v>1191.2</v>
      </c>
    </row>
    <row r="74" spans="1:5">
      <c r="A74" s="34" t="s">
        <v>322</v>
      </c>
      <c r="B74" s="34" t="s">
        <v>25</v>
      </c>
      <c r="C74" s="35">
        <v>39001</v>
      </c>
      <c r="D74" s="34">
        <v>10321</v>
      </c>
      <c r="E74" s="36">
        <v>144</v>
      </c>
    </row>
    <row r="75" spans="1:5">
      <c r="A75" s="34" t="s">
        <v>322</v>
      </c>
      <c r="B75" s="34" t="s">
        <v>178</v>
      </c>
      <c r="C75" s="35">
        <v>39004</v>
      </c>
      <c r="D75" s="34">
        <v>10325</v>
      </c>
      <c r="E75" s="36">
        <v>1497</v>
      </c>
    </row>
    <row r="76" spans="1:5">
      <c r="A76" s="34" t="s">
        <v>322</v>
      </c>
      <c r="B76" s="34" t="s">
        <v>20</v>
      </c>
      <c r="C76" s="35">
        <v>39004</v>
      </c>
      <c r="D76" s="34">
        <v>10327</v>
      </c>
      <c r="E76" s="36">
        <v>1810</v>
      </c>
    </row>
    <row r="77" spans="1:5">
      <c r="A77" s="34" t="s">
        <v>322</v>
      </c>
      <c r="B77" s="34" t="s">
        <v>176</v>
      </c>
      <c r="C77" s="35">
        <v>39004</v>
      </c>
      <c r="D77" s="34">
        <v>10323</v>
      </c>
      <c r="E77" s="36">
        <v>164.4</v>
      </c>
    </row>
    <row r="78" spans="1:5">
      <c r="A78" s="34" t="s">
        <v>322</v>
      </c>
      <c r="B78" s="34" t="s">
        <v>176</v>
      </c>
      <c r="C78" s="35">
        <v>39004</v>
      </c>
      <c r="D78" s="34">
        <v>10326</v>
      </c>
      <c r="E78" s="36">
        <v>982</v>
      </c>
    </row>
    <row r="79" spans="1:5">
      <c r="A79" s="34" t="s">
        <v>322</v>
      </c>
      <c r="B79" s="34" t="s">
        <v>176</v>
      </c>
      <c r="C79" s="35">
        <v>39007</v>
      </c>
      <c r="D79" s="34">
        <v>10328</v>
      </c>
      <c r="E79" s="36">
        <v>1168</v>
      </c>
    </row>
    <row r="80" spans="1:5">
      <c r="A80" s="34" t="s">
        <v>321</v>
      </c>
      <c r="B80" s="34" t="s">
        <v>324</v>
      </c>
      <c r="C80" s="35">
        <v>39008</v>
      </c>
      <c r="D80" s="34">
        <v>10320</v>
      </c>
      <c r="E80" s="36">
        <v>516</v>
      </c>
    </row>
    <row r="81" spans="1:5">
      <c r="A81" s="34" t="s">
        <v>321</v>
      </c>
      <c r="B81" s="34" t="s">
        <v>323</v>
      </c>
      <c r="C81" s="35">
        <v>39011</v>
      </c>
      <c r="D81" s="34">
        <v>10331</v>
      </c>
      <c r="E81" s="36">
        <v>88.5</v>
      </c>
    </row>
    <row r="82" spans="1:5">
      <c r="A82" s="34" t="s">
        <v>322</v>
      </c>
      <c r="B82" s="34" t="s">
        <v>25</v>
      </c>
      <c r="C82" s="35">
        <v>39011</v>
      </c>
      <c r="D82" s="34">
        <v>10332</v>
      </c>
      <c r="E82" s="36">
        <v>1786.88</v>
      </c>
    </row>
    <row r="83" spans="1:5">
      <c r="A83" s="34" t="s">
        <v>321</v>
      </c>
      <c r="B83" s="34" t="s">
        <v>326</v>
      </c>
      <c r="C83" s="35">
        <v>39013</v>
      </c>
      <c r="D83" s="34">
        <v>10322</v>
      </c>
      <c r="E83" s="36">
        <v>112</v>
      </c>
    </row>
    <row r="84" spans="1:5">
      <c r="A84" s="34" t="s">
        <v>322</v>
      </c>
      <c r="B84" s="34" t="s">
        <v>25</v>
      </c>
      <c r="C84" s="35">
        <v>39013</v>
      </c>
      <c r="D84" s="34">
        <v>10309</v>
      </c>
      <c r="E84" s="36">
        <v>1762</v>
      </c>
    </row>
    <row r="85" spans="1:5">
      <c r="A85" s="34" t="s">
        <v>322</v>
      </c>
      <c r="B85" s="34" t="s">
        <v>176</v>
      </c>
      <c r="C85" s="35">
        <v>39013</v>
      </c>
      <c r="D85" s="34">
        <v>10329</v>
      </c>
      <c r="E85" s="36">
        <v>4578.43</v>
      </c>
    </row>
    <row r="86" spans="1:5">
      <c r="A86" s="34" t="s">
        <v>321</v>
      </c>
      <c r="B86" s="34" t="s">
        <v>326</v>
      </c>
      <c r="C86" s="35">
        <v>39014</v>
      </c>
      <c r="D86" s="34">
        <v>10335</v>
      </c>
      <c r="E86" s="36">
        <v>2036.16</v>
      </c>
    </row>
    <row r="87" spans="1:5">
      <c r="A87" s="34" t="s">
        <v>321</v>
      </c>
      <c r="B87" s="34" t="s">
        <v>324</v>
      </c>
      <c r="C87" s="35">
        <v>39015</v>
      </c>
      <c r="D87" s="34">
        <v>10333</v>
      </c>
      <c r="E87" s="36">
        <v>877.2</v>
      </c>
    </row>
    <row r="88" spans="1:5">
      <c r="A88" s="34" t="s">
        <v>321</v>
      </c>
      <c r="B88" s="34" t="s">
        <v>326</v>
      </c>
      <c r="C88" s="35">
        <v>39015</v>
      </c>
      <c r="D88" s="34">
        <v>10336</v>
      </c>
      <c r="E88" s="36">
        <v>285.12</v>
      </c>
    </row>
    <row r="89" spans="1:5">
      <c r="A89" s="34" t="s">
        <v>322</v>
      </c>
      <c r="B89" s="34" t="s">
        <v>325</v>
      </c>
      <c r="C89" s="35">
        <v>39018</v>
      </c>
      <c r="D89" s="34">
        <v>10334</v>
      </c>
      <c r="E89" s="36">
        <v>144.80000000000001</v>
      </c>
    </row>
    <row r="90" spans="1:5">
      <c r="A90" s="34" t="s">
        <v>322</v>
      </c>
      <c r="B90" s="34" t="s">
        <v>25</v>
      </c>
      <c r="C90" s="35">
        <v>39018</v>
      </c>
      <c r="D90" s="34">
        <v>10330</v>
      </c>
      <c r="E90" s="36">
        <v>1649</v>
      </c>
    </row>
    <row r="91" spans="1:5">
      <c r="A91" s="34" t="s">
        <v>322</v>
      </c>
      <c r="B91" s="34" t="s">
        <v>176</v>
      </c>
      <c r="C91" s="35">
        <v>39019</v>
      </c>
      <c r="D91" s="34">
        <v>10337</v>
      </c>
      <c r="E91" s="36">
        <v>2467</v>
      </c>
    </row>
    <row r="92" spans="1:5">
      <c r="A92" s="34" t="s">
        <v>322</v>
      </c>
      <c r="B92" s="34" t="s">
        <v>176</v>
      </c>
      <c r="C92" s="35">
        <v>39019</v>
      </c>
      <c r="D92" s="34">
        <v>10338</v>
      </c>
      <c r="E92" s="36">
        <v>934.5</v>
      </c>
    </row>
    <row r="93" spans="1:5">
      <c r="A93" s="34" t="s">
        <v>322</v>
      </c>
      <c r="B93" s="34" t="s">
        <v>20</v>
      </c>
      <c r="C93" s="35">
        <v>39025</v>
      </c>
      <c r="D93" s="34">
        <v>10339</v>
      </c>
      <c r="E93" s="36">
        <v>3354</v>
      </c>
    </row>
    <row r="94" spans="1:5">
      <c r="A94" s="34" t="s">
        <v>322</v>
      </c>
      <c r="B94" s="34" t="s">
        <v>176</v>
      </c>
      <c r="C94" s="35">
        <v>39025</v>
      </c>
      <c r="D94" s="34">
        <v>10342</v>
      </c>
      <c r="E94" s="36">
        <v>1840.64</v>
      </c>
    </row>
    <row r="95" spans="1:5">
      <c r="A95" s="34" t="s">
        <v>321</v>
      </c>
      <c r="B95" s="34" t="s">
        <v>326</v>
      </c>
      <c r="C95" s="35">
        <v>39026</v>
      </c>
      <c r="D95" s="34">
        <v>10341</v>
      </c>
      <c r="E95" s="36">
        <v>352.6</v>
      </c>
    </row>
    <row r="96" spans="1:5">
      <c r="A96" s="34" t="s">
        <v>322</v>
      </c>
      <c r="B96" s="34" t="s">
        <v>176</v>
      </c>
      <c r="C96" s="35">
        <v>39026</v>
      </c>
      <c r="D96" s="34">
        <v>10344</v>
      </c>
      <c r="E96" s="36">
        <v>2296</v>
      </c>
    </row>
    <row r="97" spans="1:5">
      <c r="A97" s="34" t="s">
        <v>322</v>
      </c>
      <c r="B97" s="34" t="s">
        <v>176</v>
      </c>
      <c r="C97" s="35">
        <v>39027</v>
      </c>
      <c r="D97" s="34">
        <v>10343</v>
      </c>
      <c r="E97" s="36">
        <v>1584</v>
      </c>
    </row>
    <row r="98" spans="1:5">
      <c r="A98" s="34" t="s">
        <v>322</v>
      </c>
      <c r="B98" s="34" t="s">
        <v>178</v>
      </c>
      <c r="C98" s="35">
        <v>39029</v>
      </c>
      <c r="D98" s="34">
        <v>10340</v>
      </c>
      <c r="E98" s="36">
        <v>2436.1799999999998</v>
      </c>
    </row>
    <row r="99" spans="1:5">
      <c r="A99" s="34" t="s">
        <v>322</v>
      </c>
      <c r="B99" s="34" t="s">
        <v>25</v>
      </c>
      <c r="C99" s="35">
        <v>39029</v>
      </c>
      <c r="D99" s="34">
        <v>10346</v>
      </c>
      <c r="E99" s="36">
        <v>1618.88</v>
      </c>
    </row>
    <row r="100" spans="1:5">
      <c r="A100" s="34" t="s">
        <v>322</v>
      </c>
      <c r="B100" s="34" t="s">
        <v>176</v>
      </c>
      <c r="C100" s="35">
        <v>39029</v>
      </c>
      <c r="D100" s="34">
        <v>10347</v>
      </c>
      <c r="E100" s="36">
        <v>814.42</v>
      </c>
    </row>
    <row r="101" spans="1:5">
      <c r="A101" s="34" t="s">
        <v>322</v>
      </c>
      <c r="B101" s="34" t="s">
        <v>20</v>
      </c>
      <c r="C101" s="35">
        <v>39032</v>
      </c>
      <c r="D101" s="34">
        <v>10345</v>
      </c>
      <c r="E101" s="36">
        <v>2924.8</v>
      </c>
    </row>
    <row r="102" spans="1:5">
      <c r="A102" s="34" t="s">
        <v>321</v>
      </c>
      <c r="B102" s="34" t="s">
        <v>326</v>
      </c>
      <c r="C102" s="35">
        <v>39036</v>
      </c>
      <c r="D102" s="34">
        <v>10349</v>
      </c>
      <c r="E102" s="36">
        <v>141.6</v>
      </c>
    </row>
    <row r="103" spans="1:5">
      <c r="A103" s="34" t="s">
        <v>322</v>
      </c>
      <c r="B103" s="34" t="s">
        <v>176</v>
      </c>
      <c r="C103" s="35">
        <v>39036</v>
      </c>
      <c r="D103" s="34">
        <v>10348</v>
      </c>
      <c r="E103" s="36">
        <v>363.6</v>
      </c>
    </row>
    <row r="104" spans="1:5">
      <c r="A104" s="34" t="s">
        <v>322</v>
      </c>
      <c r="B104" s="34" t="s">
        <v>25</v>
      </c>
      <c r="C104" s="35">
        <v>39039</v>
      </c>
      <c r="D104" s="34">
        <v>10352</v>
      </c>
      <c r="E104" s="36">
        <v>136.30000000000001</v>
      </c>
    </row>
    <row r="105" spans="1:5">
      <c r="A105" s="34" t="s">
        <v>322</v>
      </c>
      <c r="B105" s="34" t="s">
        <v>325</v>
      </c>
      <c r="C105" s="35">
        <v>39041</v>
      </c>
      <c r="D105" s="34">
        <v>10354</v>
      </c>
      <c r="E105" s="36">
        <v>568.79999999999995</v>
      </c>
    </row>
    <row r="106" spans="1:5">
      <c r="A106" s="34" t="s">
        <v>322</v>
      </c>
      <c r="B106" s="34" t="s">
        <v>178</v>
      </c>
      <c r="C106" s="35">
        <v>39041</v>
      </c>
      <c r="D106" s="34">
        <v>10351</v>
      </c>
      <c r="E106" s="36">
        <v>5398.72</v>
      </c>
    </row>
    <row r="107" spans="1:5">
      <c r="A107" s="34" t="s">
        <v>321</v>
      </c>
      <c r="B107" s="34" t="s">
        <v>187</v>
      </c>
      <c r="C107" s="35">
        <v>39041</v>
      </c>
      <c r="D107" s="34">
        <v>10355</v>
      </c>
      <c r="E107" s="36">
        <v>480</v>
      </c>
    </row>
    <row r="108" spans="1:5">
      <c r="A108" s="34" t="s">
        <v>321</v>
      </c>
      <c r="B108" s="34" t="s">
        <v>326</v>
      </c>
      <c r="C108" s="35">
        <v>39046</v>
      </c>
      <c r="D108" s="34">
        <v>10353</v>
      </c>
      <c r="E108" s="36">
        <v>8593.2800000000007</v>
      </c>
    </row>
    <row r="109" spans="1:5">
      <c r="A109" s="34" t="s">
        <v>321</v>
      </c>
      <c r="B109" s="34" t="s">
        <v>324</v>
      </c>
      <c r="C109" s="35">
        <v>39047</v>
      </c>
      <c r="D109" s="34">
        <v>10359</v>
      </c>
      <c r="E109" s="36">
        <v>3471.68</v>
      </c>
    </row>
    <row r="110" spans="1:5">
      <c r="A110" s="34" t="s">
        <v>321</v>
      </c>
      <c r="B110" s="34" t="s">
        <v>324</v>
      </c>
      <c r="C110" s="35">
        <v>39048</v>
      </c>
      <c r="D110" s="34">
        <v>10358</v>
      </c>
      <c r="E110" s="36">
        <v>429.4</v>
      </c>
    </row>
    <row r="111" spans="1:5">
      <c r="A111" s="34" t="s">
        <v>321</v>
      </c>
      <c r="B111" s="34" t="s">
        <v>187</v>
      </c>
      <c r="C111" s="35">
        <v>39048</v>
      </c>
      <c r="D111" s="34">
        <v>10356</v>
      </c>
      <c r="E111" s="36">
        <v>1106.4000000000001</v>
      </c>
    </row>
    <row r="112" spans="1:5">
      <c r="A112" s="34" t="s">
        <v>322</v>
      </c>
      <c r="B112" s="34" t="s">
        <v>25</v>
      </c>
      <c r="C112" s="35">
        <v>39049</v>
      </c>
      <c r="D112" s="34">
        <v>10362</v>
      </c>
      <c r="E112" s="36">
        <v>1549.6</v>
      </c>
    </row>
    <row r="113" spans="1:5">
      <c r="A113" s="34" t="s">
        <v>322</v>
      </c>
      <c r="B113" s="34" t="s">
        <v>178</v>
      </c>
      <c r="C113" s="35">
        <v>39053</v>
      </c>
      <c r="D113" s="34">
        <v>10357</v>
      </c>
      <c r="E113" s="36">
        <v>1167.68</v>
      </c>
    </row>
    <row r="114" spans="1:5">
      <c r="A114" s="34" t="s">
        <v>322</v>
      </c>
      <c r="B114" s="34" t="s">
        <v>20</v>
      </c>
      <c r="C114" s="35">
        <v>39053</v>
      </c>
      <c r="D114" s="34">
        <v>10368</v>
      </c>
      <c r="E114" s="36">
        <v>1689.78</v>
      </c>
    </row>
    <row r="115" spans="1:5">
      <c r="A115" s="34" t="s">
        <v>321</v>
      </c>
      <c r="B115" s="34" t="s">
        <v>326</v>
      </c>
      <c r="C115" s="35">
        <v>39053</v>
      </c>
      <c r="D115" s="34">
        <v>10367</v>
      </c>
      <c r="E115" s="36">
        <v>834.2</v>
      </c>
    </row>
    <row r="116" spans="1:5">
      <c r="A116" s="34" t="s">
        <v>322</v>
      </c>
      <c r="B116" s="34" t="s">
        <v>25</v>
      </c>
      <c r="C116" s="35">
        <v>39053</v>
      </c>
      <c r="D116" s="34">
        <v>10365</v>
      </c>
      <c r="E116" s="36">
        <v>403.2</v>
      </c>
    </row>
    <row r="117" spans="1:5">
      <c r="A117" s="34" t="s">
        <v>322</v>
      </c>
      <c r="B117" s="34" t="s">
        <v>176</v>
      </c>
      <c r="C117" s="35">
        <v>39053</v>
      </c>
      <c r="D117" s="34">
        <v>10360</v>
      </c>
      <c r="E117" s="36">
        <v>7390.2</v>
      </c>
    </row>
    <row r="118" spans="1:5">
      <c r="A118" s="34" t="s">
        <v>322</v>
      </c>
      <c r="B118" s="34" t="s">
        <v>178</v>
      </c>
      <c r="C118" s="35">
        <v>39054</v>
      </c>
      <c r="D118" s="34">
        <v>10361</v>
      </c>
      <c r="E118" s="36">
        <v>2046.24</v>
      </c>
    </row>
    <row r="119" spans="1:5">
      <c r="A119" s="34" t="s">
        <v>321</v>
      </c>
      <c r="B119" s="34" t="s">
        <v>187</v>
      </c>
      <c r="C119" s="35">
        <v>39054</v>
      </c>
      <c r="D119" s="34">
        <v>10350</v>
      </c>
      <c r="E119" s="36">
        <v>642.05999999999995</v>
      </c>
    </row>
    <row r="120" spans="1:5">
      <c r="A120" s="34" t="s">
        <v>322</v>
      </c>
      <c r="B120" s="34" t="s">
        <v>178</v>
      </c>
      <c r="C120" s="35">
        <v>39055</v>
      </c>
      <c r="D120" s="34">
        <v>10364</v>
      </c>
      <c r="E120" s="36">
        <v>950</v>
      </c>
    </row>
    <row r="121" spans="1:5">
      <c r="A121" s="34" t="s">
        <v>322</v>
      </c>
      <c r="B121" s="34" t="s">
        <v>176</v>
      </c>
      <c r="C121" s="35">
        <v>39055</v>
      </c>
      <c r="D121" s="34">
        <v>10363</v>
      </c>
      <c r="E121" s="36">
        <v>447.2</v>
      </c>
    </row>
    <row r="122" spans="1:5">
      <c r="A122" s="34" t="s">
        <v>321</v>
      </c>
      <c r="B122" s="34" t="s">
        <v>324</v>
      </c>
      <c r="C122" s="35">
        <v>39060</v>
      </c>
      <c r="D122" s="34">
        <v>10372</v>
      </c>
      <c r="E122" s="36">
        <v>9210.9</v>
      </c>
    </row>
    <row r="123" spans="1:5">
      <c r="A123" s="34" t="s">
        <v>322</v>
      </c>
      <c r="B123" s="34" t="s">
        <v>325</v>
      </c>
      <c r="C123" s="35">
        <v>39060</v>
      </c>
      <c r="D123" s="34">
        <v>10369</v>
      </c>
      <c r="E123" s="36">
        <v>2390.4</v>
      </c>
    </row>
    <row r="124" spans="1:5">
      <c r="A124" s="34" t="s">
        <v>322</v>
      </c>
      <c r="B124" s="34" t="s">
        <v>178</v>
      </c>
      <c r="C124" s="35">
        <v>39060</v>
      </c>
      <c r="D124" s="34">
        <v>10374</v>
      </c>
      <c r="E124" s="36">
        <v>459</v>
      </c>
    </row>
    <row r="125" spans="1:5">
      <c r="A125" s="34" t="s">
        <v>322</v>
      </c>
      <c r="B125" s="34" t="s">
        <v>25</v>
      </c>
      <c r="C125" s="35">
        <v>39060</v>
      </c>
      <c r="D125" s="34">
        <v>10375</v>
      </c>
      <c r="E125" s="36">
        <v>338</v>
      </c>
    </row>
    <row r="126" spans="1:5">
      <c r="A126" s="34" t="s">
        <v>322</v>
      </c>
      <c r="B126" s="34" t="s">
        <v>176</v>
      </c>
      <c r="C126" s="35">
        <v>39062</v>
      </c>
      <c r="D126" s="34">
        <v>10373</v>
      </c>
      <c r="E126" s="36">
        <v>1366.4</v>
      </c>
    </row>
    <row r="127" spans="1:5">
      <c r="A127" s="34" t="s">
        <v>322</v>
      </c>
      <c r="B127" s="34" t="s">
        <v>178</v>
      </c>
      <c r="C127" s="35">
        <v>39064</v>
      </c>
      <c r="D127" s="34">
        <v>10376</v>
      </c>
      <c r="E127" s="36">
        <v>399</v>
      </c>
    </row>
    <row r="128" spans="1:5">
      <c r="A128" s="34" t="s">
        <v>322</v>
      </c>
      <c r="B128" s="34" t="s">
        <v>178</v>
      </c>
      <c r="C128" s="35">
        <v>39064</v>
      </c>
      <c r="D128" s="34">
        <v>10377</v>
      </c>
      <c r="E128" s="36">
        <v>863.6</v>
      </c>
    </row>
    <row r="129" spans="1:5">
      <c r="A129" s="34" t="s">
        <v>322</v>
      </c>
      <c r="B129" s="34" t="s">
        <v>20</v>
      </c>
      <c r="C129" s="35">
        <v>39064</v>
      </c>
      <c r="D129" s="34">
        <v>10379</v>
      </c>
      <c r="E129" s="36">
        <v>863.28</v>
      </c>
    </row>
    <row r="130" spans="1:5">
      <c r="A130" s="34" t="s">
        <v>322</v>
      </c>
      <c r="B130" s="34" t="s">
        <v>25</v>
      </c>
      <c r="C130" s="35">
        <v>39064</v>
      </c>
      <c r="D130" s="34">
        <v>10381</v>
      </c>
      <c r="E130" s="36">
        <v>112</v>
      </c>
    </row>
    <row r="131" spans="1:5">
      <c r="A131" s="34" t="s">
        <v>322</v>
      </c>
      <c r="B131" s="34" t="s">
        <v>176</v>
      </c>
      <c r="C131" s="35">
        <v>39067</v>
      </c>
      <c r="D131" s="34">
        <v>10382</v>
      </c>
      <c r="E131" s="36">
        <v>2900</v>
      </c>
    </row>
    <row r="132" spans="1:5">
      <c r="A132" s="34" t="s">
        <v>322</v>
      </c>
      <c r="B132" s="34" t="s">
        <v>325</v>
      </c>
      <c r="C132" s="35">
        <v>39069</v>
      </c>
      <c r="D132" s="34">
        <v>10383</v>
      </c>
      <c r="E132" s="36">
        <v>899</v>
      </c>
    </row>
    <row r="133" spans="1:5">
      <c r="A133" s="34" t="s">
        <v>321</v>
      </c>
      <c r="B133" s="34" t="s">
        <v>324</v>
      </c>
      <c r="C133" s="35">
        <v>39070</v>
      </c>
      <c r="D133" s="34">
        <v>10378</v>
      </c>
      <c r="E133" s="36">
        <v>103.2</v>
      </c>
    </row>
    <row r="134" spans="1:5">
      <c r="A134" s="34" t="s">
        <v>322</v>
      </c>
      <c r="B134" s="34" t="s">
        <v>178</v>
      </c>
      <c r="C134" s="35">
        <v>39071</v>
      </c>
      <c r="D134" s="34">
        <v>10387</v>
      </c>
      <c r="E134" s="36">
        <v>1058.4000000000001</v>
      </c>
    </row>
    <row r="135" spans="1:5">
      <c r="A135" s="34" t="s">
        <v>322</v>
      </c>
      <c r="B135" s="34" t="s">
        <v>20</v>
      </c>
      <c r="C135" s="35">
        <v>39071</v>
      </c>
      <c r="D135" s="34">
        <v>10388</v>
      </c>
      <c r="E135" s="36">
        <v>1228.8</v>
      </c>
    </row>
    <row r="136" spans="1:5">
      <c r="A136" s="34" t="s">
        <v>322</v>
      </c>
      <c r="B136" s="34" t="s">
        <v>25</v>
      </c>
      <c r="C136" s="35">
        <v>39071</v>
      </c>
      <c r="D136" s="34">
        <v>10384</v>
      </c>
      <c r="E136" s="36">
        <v>2222.4</v>
      </c>
    </row>
    <row r="137" spans="1:5">
      <c r="A137" s="34" t="s">
        <v>322</v>
      </c>
      <c r="B137" s="34" t="s">
        <v>178</v>
      </c>
      <c r="C137" s="35">
        <v>39074</v>
      </c>
      <c r="D137" s="34">
        <v>10385</v>
      </c>
      <c r="E137" s="36">
        <v>691.2</v>
      </c>
    </row>
    <row r="138" spans="1:5">
      <c r="A138" s="34" t="s">
        <v>322</v>
      </c>
      <c r="B138" s="34" t="s">
        <v>178</v>
      </c>
      <c r="C138" s="35">
        <v>39075</v>
      </c>
      <c r="D138" s="34">
        <v>10371</v>
      </c>
      <c r="E138" s="36">
        <v>72.959999999999994</v>
      </c>
    </row>
    <row r="139" spans="1:5">
      <c r="A139" s="34" t="s">
        <v>322</v>
      </c>
      <c r="B139" s="34" t="s">
        <v>176</v>
      </c>
      <c r="C139" s="35">
        <v>39075</v>
      </c>
      <c r="D139" s="34">
        <v>10389</v>
      </c>
      <c r="E139" s="36">
        <v>1832.8</v>
      </c>
    </row>
    <row r="140" spans="1:5">
      <c r="A140" s="34" t="s">
        <v>321</v>
      </c>
      <c r="B140" s="34" t="s">
        <v>323</v>
      </c>
      <c r="C140" s="35">
        <v>39076</v>
      </c>
      <c r="D140" s="34">
        <v>10386</v>
      </c>
      <c r="E140" s="36">
        <v>166</v>
      </c>
    </row>
    <row r="141" spans="1:5">
      <c r="A141" s="34" t="s">
        <v>321</v>
      </c>
      <c r="B141" s="34" t="s">
        <v>187</v>
      </c>
      <c r="C141" s="35">
        <v>39077</v>
      </c>
      <c r="D141" s="34">
        <v>10390</v>
      </c>
      <c r="E141" s="36">
        <v>2090.88</v>
      </c>
    </row>
    <row r="142" spans="1:5">
      <c r="A142" s="34" t="s">
        <v>321</v>
      </c>
      <c r="B142" s="34" t="s">
        <v>187</v>
      </c>
      <c r="C142" s="35">
        <v>39078</v>
      </c>
      <c r="D142" s="34">
        <v>10370</v>
      </c>
      <c r="E142" s="36">
        <v>1117.5999999999999</v>
      </c>
    </row>
    <row r="143" spans="1:5">
      <c r="A143" s="34" t="s">
        <v>322</v>
      </c>
      <c r="B143" s="34" t="s">
        <v>325</v>
      </c>
      <c r="C143" s="35">
        <v>39081</v>
      </c>
      <c r="D143" s="34">
        <v>10366</v>
      </c>
      <c r="E143" s="36">
        <v>136</v>
      </c>
    </row>
    <row r="144" spans="1:5">
      <c r="A144" s="34" t="s">
        <v>322</v>
      </c>
      <c r="B144" s="34" t="s">
        <v>25</v>
      </c>
      <c r="C144" s="35">
        <v>39082</v>
      </c>
      <c r="D144" s="34">
        <v>10391</v>
      </c>
      <c r="E144" s="36">
        <v>86.4</v>
      </c>
    </row>
    <row r="145" spans="1:5">
      <c r="A145" s="34" t="s">
        <v>322</v>
      </c>
      <c r="B145" s="34" t="s">
        <v>20</v>
      </c>
      <c r="C145" s="35">
        <v>39083</v>
      </c>
      <c r="D145" s="34">
        <v>10392</v>
      </c>
      <c r="E145" s="36">
        <v>1440</v>
      </c>
    </row>
    <row r="146" spans="1:5">
      <c r="A146" s="34" t="s">
        <v>321</v>
      </c>
      <c r="B146" s="34" t="s">
        <v>324</v>
      </c>
      <c r="C146" s="35">
        <v>39084</v>
      </c>
      <c r="D146" s="34">
        <v>10397</v>
      </c>
      <c r="E146" s="36">
        <v>716.72</v>
      </c>
    </row>
    <row r="147" spans="1:5">
      <c r="A147" s="34" t="s">
        <v>321</v>
      </c>
      <c r="B147" s="34" t="s">
        <v>323</v>
      </c>
      <c r="C147" s="35">
        <v>39084</v>
      </c>
      <c r="D147" s="34">
        <v>10771</v>
      </c>
      <c r="E147" s="36">
        <v>344</v>
      </c>
    </row>
    <row r="148" spans="1:5">
      <c r="A148" s="34" t="s">
        <v>322</v>
      </c>
      <c r="B148" s="34" t="s">
        <v>178</v>
      </c>
      <c r="C148" s="35">
        <v>39085</v>
      </c>
      <c r="D148" s="34">
        <v>10393</v>
      </c>
      <c r="E148" s="36">
        <v>2556.9499999999998</v>
      </c>
    </row>
    <row r="149" spans="1:5">
      <c r="A149" s="34" t="s">
        <v>322</v>
      </c>
      <c r="B149" s="34" t="s">
        <v>178</v>
      </c>
      <c r="C149" s="35">
        <v>39085</v>
      </c>
      <c r="D149" s="34">
        <v>10394</v>
      </c>
      <c r="E149" s="36">
        <v>442</v>
      </c>
    </row>
    <row r="150" spans="1:5">
      <c r="A150" s="34" t="s">
        <v>321</v>
      </c>
      <c r="B150" s="34" t="s">
        <v>187</v>
      </c>
      <c r="C150" s="35">
        <v>39085</v>
      </c>
      <c r="D150" s="34">
        <v>10395</v>
      </c>
      <c r="E150" s="36">
        <v>2122.92</v>
      </c>
    </row>
    <row r="151" spans="1:5">
      <c r="A151" s="34" t="s">
        <v>322</v>
      </c>
      <c r="B151" s="34" t="s">
        <v>178</v>
      </c>
      <c r="C151" s="35">
        <v>39088</v>
      </c>
      <c r="D151" s="34">
        <v>10396</v>
      </c>
      <c r="E151" s="36">
        <v>1903.8</v>
      </c>
    </row>
    <row r="152" spans="1:5">
      <c r="A152" s="34" t="s">
        <v>322</v>
      </c>
      <c r="B152" s="34" t="s">
        <v>325</v>
      </c>
      <c r="C152" s="35">
        <v>39090</v>
      </c>
      <c r="D152" s="34">
        <v>10399</v>
      </c>
      <c r="E152" s="36">
        <v>1765.6</v>
      </c>
    </row>
    <row r="153" spans="1:5">
      <c r="A153" s="34" t="s">
        <v>322</v>
      </c>
      <c r="B153" s="34" t="s">
        <v>20</v>
      </c>
      <c r="C153" s="35">
        <v>39090</v>
      </c>
      <c r="D153" s="34">
        <v>10404</v>
      </c>
      <c r="E153" s="36">
        <v>1591.25</v>
      </c>
    </row>
    <row r="154" spans="1:5">
      <c r="A154" s="34" t="s">
        <v>322</v>
      </c>
      <c r="B154" s="34" t="s">
        <v>20</v>
      </c>
      <c r="C154" s="35">
        <v>39091</v>
      </c>
      <c r="D154" s="34">
        <v>10398</v>
      </c>
      <c r="E154" s="36">
        <v>2505.6</v>
      </c>
    </row>
    <row r="155" spans="1:5">
      <c r="A155" s="34" t="s">
        <v>322</v>
      </c>
      <c r="B155" s="34" t="s">
        <v>176</v>
      </c>
      <c r="C155" s="35">
        <v>39091</v>
      </c>
      <c r="D155" s="34">
        <v>10403</v>
      </c>
      <c r="E155" s="36">
        <v>855.01</v>
      </c>
    </row>
    <row r="156" spans="1:5">
      <c r="A156" s="34" t="s">
        <v>322</v>
      </c>
      <c r="B156" s="34" t="s">
        <v>325</v>
      </c>
      <c r="C156" s="35">
        <v>39092</v>
      </c>
      <c r="D156" s="34">
        <v>10402</v>
      </c>
      <c r="E156" s="36">
        <v>2713.5</v>
      </c>
    </row>
    <row r="157" spans="1:5">
      <c r="A157" s="34" t="s">
        <v>322</v>
      </c>
      <c r="B157" s="34" t="s">
        <v>178</v>
      </c>
      <c r="C157" s="35">
        <v>39092</v>
      </c>
      <c r="D157" s="34">
        <v>10401</v>
      </c>
      <c r="E157" s="36">
        <v>3868.6</v>
      </c>
    </row>
    <row r="158" spans="1:5">
      <c r="A158" s="34" t="s">
        <v>321</v>
      </c>
      <c r="B158" s="34" t="s">
        <v>326</v>
      </c>
      <c r="C158" s="35">
        <v>39095</v>
      </c>
      <c r="D158" s="34">
        <v>10406</v>
      </c>
      <c r="E158" s="36">
        <v>1830.78</v>
      </c>
    </row>
    <row r="159" spans="1:5">
      <c r="A159" s="34" t="s">
        <v>322</v>
      </c>
      <c r="B159" s="34" t="s">
        <v>325</v>
      </c>
      <c r="C159" s="35">
        <v>39096</v>
      </c>
      <c r="D159" s="34">
        <v>10408</v>
      </c>
      <c r="E159" s="36">
        <v>1622.4</v>
      </c>
    </row>
    <row r="160" spans="1:5">
      <c r="A160" s="34" t="s">
        <v>322</v>
      </c>
      <c r="B160" s="34" t="s">
        <v>25</v>
      </c>
      <c r="C160" s="35">
        <v>39096</v>
      </c>
      <c r="D160" s="34">
        <v>10409</v>
      </c>
      <c r="E160" s="36">
        <v>319.2</v>
      </c>
    </row>
    <row r="161" spans="1:5">
      <c r="A161" s="34" t="s">
        <v>322</v>
      </c>
      <c r="B161" s="34" t="s">
        <v>325</v>
      </c>
      <c r="C161" s="35">
        <v>39097</v>
      </c>
      <c r="D161" s="34">
        <v>10412</v>
      </c>
      <c r="E161" s="36">
        <v>334.8</v>
      </c>
    </row>
    <row r="162" spans="1:5">
      <c r="A162" s="34" t="s">
        <v>322</v>
      </c>
      <c r="B162" s="34" t="s">
        <v>25</v>
      </c>
      <c r="C162" s="35">
        <v>39097</v>
      </c>
      <c r="D162" s="34">
        <v>10410</v>
      </c>
      <c r="E162" s="36">
        <v>802</v>
      </c>
    </row>
    <row r="163" spans="1:5">
      <c r="A163" s="34" t="s">
        <v>322</v>
      </c>
      <c r="B163" s="34" t="s">
        <v>325</v>
      </c>
      <c r="C163" s="35">
        <v>39098</v>
      </c>
      <c r="D163" s="34">
        <v>10380</v>
      </c>
      <c r="E163" s="36">
        <v>1313.82</v>
      </c>
    </row>
    <row r="164" spans="1:5">
      <c r="A164" s="34" t="s">
        <v>322</v>
      </c>
      <c r="B164" s="34" t="s">
        <v>178</v>
      </c>
      <c r="C164" s="35">
        <v>39098</v>
      </c>
      <c r="D164" s="34">
        <v>10400</v>
      </c>
      <c r="E164" s="36">
        <v>3063</v>
      </c>
    </row>
    <row r="165" spans="1:5">
      <c r="A165" s="34" t="s">
        <v>322</v>
      </c>
      <c r="B165" s="34" t="s">
        <v>25</v>
      </c>
      <c r="C165" s="35">
        <v>39098</v>
      </c>
      <c r="D165" s="34">
        <v>10413</v>
      </c>
      <c r="E165" s="36">
        <v>2123.1999999999998</v>
      </c>
    </row>
    <row r="166" spans="1:5">
      <c r="A166" s="34" t="s">
        <v>322</v>
      </c>
      <c r="B166" s="34" t="s">
        <v>20</v>
      </c>
      <c r="C166" s="35">
        <v>39099</v>
      </c>
      <c r="D166" s="34">
        <v>10414</v>
      </c>
      <c r="E166" s="36">
        <v>224.83</v>
      </c>
    </row>
    <row r="167" spans="1:5">
      <c r="A167" s="34" t="s">
        <v>321</v>
      </c>
      <c r="B167" s="34" t="s">
        <v>323</v>
      </c>
      <c r="C167" s="35">
        <v>39103</v>
      </c>
      <c r="D167" s="34">
        <v>10411</v>
      </c>
      <c r="E167" s="36">
        <v>966.8</v>
      </c>
    </row>
    <row r="168" spans="1:5">
      <c r="A168" s="34" t="s">
        <v>322</v>
      </c>
      <c r="B168" s="34" t="s">
        <v>178</v>
      </c>
      <c r="C168" s="35">
        <v>39104</v>
      </c>
      <c r="D168" s="34">
        <v>10405</v>
      </c>
      <c r="E168" s="36">
        <v>400</v>
      </c>
    </row>
    <row r="169" spans="1:5">
      <c r="A169" s="34" t="s">
        <v>322</v>
      </c>
      <c r="B169" s="34" t="s">
        <v>25</v>
      </c>
      <c r="C169" s="35">
        <v>39106</v>
      </c>
      <c r="D169" s="34">
        <v>10415</v>
      </c>
      <c r="E169" s="36">
        <v>102.4</v>
      </c>
    </row>
    <row r="170" spans="1:5">
      <c r="A170" s="34" t="s">
        <v>322</v>
      </c>
      <c r="B170" s="34" t="s">
        <v>176</v>
      </c>
      <c r="C170" s="35">
        <v>39106</v>
      </c>
      <c r="D170" s="34">
        <v>10418</v>
      </c>
      <c r="E170" s="36">
        <v>1814.8</v>
      </c>
    </row>
    <row r="171" spans="1:5">
      <c r="A171" s="34" t="s">
        <v>322</v>
      </c>
      <c r="B171" s="34" t="s">
        <v>325</v>
      </c>
      <c r="C171" s="35">
        <v>39109</v>
      </c>
      <c r="D171" s="34">
        <v>10416</v>
      </c>
      <c r="E171" s="36">
        <v>720</v>
      </c>
    </row>
    <row r="172" spans="1:5">
      <c r="A172" s="34" t="s">
        <v>322</v>
      </c>
      <c r="B172" s="34" t="s">
        <v>325</v>
      </c>
      <c r="C172" s="35">
        <v>39109</v>
      </c>
      <c r="D172" s="34">
        <v>10421</v>
      </c>
      <c r="E172" s="36">
        <v>1194.27</v>
      </c>
    </row>
    <row r="173" spans="1:5">
      <c r="A173" s="34" t="s">
        <v>321</v>
      </c>
      <c r="B173" s="34" t="s">
        <v>326</v>
      </c>
      <c r="C173" s="35">
        <v>39109</v>
      </c>
      <c r="D173" s="34">
        <v>10424</v>
      </c>
      <c r="E173" s="36">
        <v>9194.56</v>
      </c>
    </row>
    <row r="174" spans="1:5">
      <c r="A174" s="34" t="s">
        <v>322</v>
      </c>
      <c r="B174" s="34" t="s">
        <v>25</v>
      </c>
      <c r="C174" s="35">
        <v>39109</v>
      </c>
      <c r="D174" s="34">
        <v>10420</v>
      </c>
      <c r="E174" s="36">
        <v>1707.84</v>
      </c>
    </row>
    <row r="175" spans="1:5">
      <c r="A175" s="34" t="s">
        <v>322</v>
      </c>
      <c r="B175" s="34" t="s">
        <v>176</v>
      </c>
      <c r="C175" s="35">
        <v>39110</v>
      </c>
      <c r="D175" s="34">
        <v>10417</v>
      </c>
      <c r="E175" s="36">
        <v>11188.4</v>
      </c>
    </row>
    <row r="176" spans="1:5">
      <c r="A176" s="34" t="s">
        <v>322</v>
      </c>
      <c r="B176" s="34" t="s">
        <v>20</v>
      </c>
      <c r="C176" s="35">
        <v>39112</v>
      </c>
      <c r="D176" s="34">
        <v>10407</v>
      </c>
      <c r="E176" s="36">
        <v>1194</v>
      </c>
    </row>
    <row r="177" spans="1:5">
      <c r="A177" s="34" t="s">
        <v>322</v>
      </c>
      <c r="B177" s="34" t="s">
        <v>176</v>
      </c>
      <c r="C177" s="35">
        <v>39112</v>
      </c>
      <c r="D177" s="34">
        <v>10419</v>
      </c>
      <c r="E177" s="36">
        <v>2097.6</v>
      </c>
    </row>
    <row r="178" spans="1:5">
      <c r="A178" s="34" t="s">
        <v>322</v>
      </c>
      <c r="B178" s="34" t="s">
        <v>20</v>
      </c>
      <c r="C178" s="35">
        <v>39113</v>
      </c>
      <c r="D178" s="34">
        <v>10422</v>
      </c>
      <c r="E178" s="36">
        <v>49.8</v>
      </c>
    </row>
    <row r="179" spans="1:5">
      <c r="A179" s="34" t="s">
        <v>322</v>
      </c>
      <c r="B179" s="34" t="s">
        <v>176</v>
      </c>
      <c r="C179" s="35">
        <v>39116</v>
      </c>
      <c r="D179" s="34">
        <v>10430</v>
      </c>
      <c r="E179" s="36">
        <v>4899.2</v>
      </c>
    </row>
    <row r="180" spans="1:5">
      <c r="A180" s="34" t="s">
        <v>321</v>
      </c>
      <c r="B180" s="34" t="s">
        <v>326</v>
      </c>
      <c r="C180" s="35">
        <v>39117</v>
      </c>
      <c r="D180" s="34">
        <v>10428</v>
      </c>
      <c r="E180" s="36">
        <v>192</v>
      </c>
    </row>
    <row r="181" spans="1:5">
      <c r="A181" s="34" t="s">
        <v>322</v>
      </c>
      <c r="B181" s="34" t="s">
        <v>176</v>
      </c>
      <c r="C181" s="35">
        <v>39119</v>
      </c>
      <c r="D181" s="34">
        <v>10426</v>
      </c>
      <c r="E181" s="36">
        <v>338.2</v>
      </c>
    </row>
    <row r="182" spans="1:5">
      <c r="A182" s="34" t="s">
        <v>322</v>
      </c>
      <c r="B182" s="34" t="s">
        <v>325</v>
      </c>
      <c r="C182" s="35">
        <v>39120</v>
      </c>
      <c r="D182" s="34">
        <v>10435</v>
      </c>
      <c r="E182" s="36">
        <v>631.6</v>
      </c>
    </row>
    <row r="183" spans="1:5">
      <c r="A183" s="34" t="s">
        <v>322</v>
      </c>
      <c r="B183" s="34" t="s">
        <v>25</v>
      </c>
      <c r="C183" s="35">
        <v>39120</v>
      </c>
      <c r="D183" s="34">
        <v>10429</v>
      </c>
      <c r="E183" s="36">
        <v>1441.37</v>
      </c>
    </row>
    <row r="184" spans="1:5">
      <c r="A184" s="34" t="s">
        <v>322</v>
      </c>
      <c r="B184" s="34" t="s">
        <v>25</v>
      </c>
      <c r="C184" s="35">
        <v>39120</v>
      </c>
      <c r="D184" s="34">
        <v>10432</v>
      </c>
      <c r="E184" s="36">
        <v>485</v>
      </c>
    </row>
    <row r="185" spans="1:5">
      <c r="A185" s="34" t="s">
        <v>322</v>
      </c>
      <c r="B185" s="34" t="s">
        <v>176</v>
      </c>
      <c r="C185" s="35">
        <v>39120</v>
      </c>
      <c r="D185" s="34">
        <v>10431</v>
      </c>
      <c r="E185" s="36">
        <v>1892.25</v>
      </c>
    </row>
    <row r="186" spans="1:5">
      <c r="A186" s="34" t="s">
        <v>321</v>
      </c>
      <c r="B186" s="34" t="s">
        <v>187</v>
      </c>
      <c r="C186" s="35">
        <v>39123</v>
      </c>
      <c r="D186" s="34">
        <v>10439</v>
      </c>
      <c r="E186" s="36">
        <v>1078</v>
      </c>
    </row>
    <row r="187" spans="1:5">
      <c r="A187" s="34" t="s">
        <v>322</v>
      </c>
      <c r="B187" s="34" t="s">
        <v>25</v>
      </c>
      <c r="C187" s="35">
        <v>39124</v>
      </c>
      <c r="D187" s="34">
        <v>10436</v>
      </c>
      <c r="E187" s="36">
        <v>1994.52</v>
      </c>
    </row>
    <row r="188" spans="1:5">
      <c r="A188" s="34" t="s">
        <v>322</v>
      </c>
      <c r="B188" s="34" t="s">
        <v>325</v>
      </c>
      <c r="C188" s="35">
        <v>39125</v>
      </c>
      <c r="D188" s="34">
        <v>10437</v>
      </c>
      <c r="E188" s="36">
        <v>393</v>
      </c>
    </row>
    <row r="189" spans="1:5">
      <c r="A189" s="34" t="s">
        <v>322</v>
      </c>
      <c r="B189" s="34" t="s">
        <v>25</v>
      </c>
      <c r="C189" s="35">
        <v>39126</v>
      </c>
      <c r="D189" s="34">
        <v>10434</v>
      </c>
      <c r="E189" s="36">
        <v>321.12</v>
      </c>
    </row>
    <row r="190" spans="1:5">
      <c r="A190" s="34" t="s">
        <v>322</v>
      </c>
      <c r="B190" s="34" t="s">
        <v>325</v>
      </c>
      <c r="C190" s="35">
        <v>39127</v>
      </c>
      <c r="D190" s="34">
        <v>10443</v>
      </c>
      <c r="E190" s="36">
        <v>517.44000000000005</v>
      </c>
    </row>
    <row r="191" spans="1:5">
      <c r="A191" s="34" t="s">
        <v>322</v>
      </c>
      <c r="B191" s="34" t="s">
        <v>25</v>
      </c>
      <c r="C191" s="35">
        <v>39127</v>
      </c>
      <c r="D191" s="34">
        <v>10438</v>
      </c>
      <c r="E191" s="36">
        <v>454</v>
      </c>
    </row>
    <row r="192" spans="1:5">
      <c r="A192" s="34" t="s">
        <v>321</v>
      </c>
      <c r="B192" s="34" t="s">
        <v>187</v>
      </c>
      <c r="C192" s="35">
        <v>39127</v>
      </c>
      <c r="D192" s="34">
        <v>10425</v>
      </c>
      <c r="E192" s="36">
        <v>360</v>
      </c>
    </row>
    <row r="193" spans="1:5">
      <c r="A193" s="34" t="s">
        <v>322</v>
      </c>
      <c r="B193" s="34" t="s">
        <v>25</v>
      </c>
      <c r="C193" s="35">
        <v>39131</v>
      </c>
      <c r="D193" s="34">
        <v>10442</v>
      </c>
      <c r="E193" s="36">
        <v>1792</v>
      </c>
    </row>
    <row r="194" spans="1:5">
      <c r="A194" s="34" t="s">
        <v>321</v>
      </c>
      <c r="B194" s="34" t="s">
        <v>187</v>
      </c>
      <c r="C194" s="35">
        <v>39132</v>
      </c>
      <c r="D194" s="34">
        <v>10446</v>
      </c>
      <c r="E194" s="36">
        <v>246.24</v>
      </c>
    </row>
    <row r="195" spans="1:5">
      <c r="A195" s="34" t="s">
        <v>322</v>
      </c>
      <c r="B195" s="34" t="s">
        <v>25</v>
      </c>
      <c r="C195" s="35">
        <v>39133</v>
      </c>
      <c r="D195" s="34">
        <v>10445</v>
      </c>
      <c r="E195" s="36">
        <v>174.9</v>
      </c>
    </row>
    <row r="196" spans="1:5">
      <c r="A196" s="34" t="s">
        <v>322</v>
      </c>
      <c r="B196" s="34" t="s">
        <v>25</v>
      </c>
      <c r="C196" s="35">
        <v>39134</v>
      </c>
      <c r="D196" s="34">
        <v>10444</v>
      </c>
      <c r="E196" s="36">
        <v>1031.7</v>
      </c>
    </row>
    <row r="197" spans="1:5">
      <c r="A197" s="34" t="s">
        <v>322</v>
      </c>
      <c r="B197" s="34" t="s">
        <v>176</v>
      </c>
      <c r="C197" s="35">
        <v>39137</v>
      </c>
      <c r="D197" s="34">
        <v>10448</v>
      </c>
      <c r="E197" s="36">
        <v>443.4</v>
      </c>
    </row>
    <row r="198" spans="1:5">
      <c r="A198" s="34" t="s">
        <v>321</v>
      </c>
      <c r="B198" s="34" t="s">
        <v>187</v>
      </c>
      <c r="C198" s="35">
        <v>39137</v>
      </c>
      <c r="D198" s="34">
        <v>10423</v>
      </c>
      <c r="E198" s="36">
        <v>1020</v>
      </c>
    </row>
    <row r="199" spans="1:5">
      <c r="A199" s="34" t="s">
        <v>322</v>
      </c>
      <c r="B199" s="34" t="s">
        <v>176</v>
      </c>
      <c r="C199" s="35">
        <v>39138</v>
      </c>
      <c r="D199" s="34">
        <v>10454</v>
      </c>
      <c r="E199" s="36">
        <v>331.2</v>
      </c>
    </row>
    <row r="200" spans="1:5">
      <c r="A200" s="34" t="s">
        <v>322</v>
      </c>
      <c r="B200" s="34" t="s">
        <v>325</v>
      </c>
      <c r="C200" s="35">
        <v>39139</v>
      </c>
      <c r="D200" s="34">
        <v>10452</v>
      </c>
      <c r="E200" s="36">
        <v>2018.5</v>
      </c>
    </row>
    <row r="201" spans="1:5">
      <c r="A201" s="34" t="s">
        <v>322</v>
      </c>
      <c r="B201" s="34" t="s">
        <v>178</v>
      </c>
      <c r="C201" s="35">
        <v>39139</v>
      </c>
      <c r="D201" s="34">
        <v>10453</v>
      </c>
      <c r="E201" s="36">
        <v>407.7</v>
      </c>
    </row>
    <row r="202" spans="1:5">
      <c r="A202" s="34" t="s">
        <v>322</v>
      </c>
      <c r="B202" s="34" t="s">
        <v>25</v>
      </c>
      <c r="C202" s="35">
        <v>39140</v>
      </c>
      <c r="D202" s="34">
        <v>10449</v>
      </c>
      <c r="E202" s="36">
        <v>1838.2</v>
      </c>
    </row>
    <row r="203" spans="1:5">
      <c r="A203" s="34" t="s">
        <v>322</v>
      </c>
      <c r="B203" s="34" t="s">
        <v>325</v>
      </c>
      <c r="C203" s="35">
        <v>39141</v>
      </c>
      <c r="D203" s="34">
        <v>10456</v>
      </c>
      <c r="E203" s="36">
        <v>557.6</v>
      </c>
    </row>
    <row r="204" spans="1:5">
      <c r="A204" s="34" t="s">
        <v>322</v>
      </c>
      <c r="B204" s="34" t="s">
        <v>176</v>
      </c>
      <c r="C204" s="35">
        <v>39141</v>
      </c>
      <c r="D204" s="34">
        <v>10440</v>
      </c>
      <c r="E204" s="36">
        <v>4924.13</v>
      </c>
    </row>
    <row r="205" spans="1:5">
      <c r="A205" s="34" t="s">
        <v>322</v>
      </c>
      <c r="B205" s="34" t="s">
        <v>176</v>
      </c>
      <c r="C205" s="35">
        <v>39141</v>
      </c>
      <c r="D205" s="34">
        <v>10459</v>
      </c>
      <c r="E205" s="36">
        <v>1659.2</v>
      </c>
    </row>
    <row r="206" spans="1:5">
      <c r="A206" s="34" t="s">
        <v>322</v>
      </c>
      <c r="B206" s="34" t="s">
        <v>325</v>
      </c>
      <c r="C206" s="35">
        <v>39144</v>
      </c>
      <c r="D206" s="34">
        <v>10455</v>
      </c>
      <c r="E206" s="36">
        <v>2684</v>
      </c>
    </row>
    <row r="207" spans="1:5">
      <c r="A207" s="34" t="s">
        <v>322</v>
      </c>
      <c r="B207" s="34" t="s">
        <v>325</v>
      </c>
      <c r="C207" s="35">
        <v>39144</v>
      </c>
      <c r="D207" s="34">
        <v>10460</v>
      </c>
      <c r="E207" s="36">
        <v>176.1</v>
      </c>
    </row>
    <row r="208" spans="1:5">
      <c r="A208" s="34" t="s">
        <v>322</v>
      </c>
      <c r="B208" s="34" t="s">
        <v>20</v>
      </c>
      <c r="C208" s="35">
        <v>39144</v>
      </c>
      <c r="D208" s="34">
        <v>10457</v>
      </c>
      <c r="E208" s="36">
        <v>1584</v>
      </c>
    </row>
    <row r="209" spans="1:5">
      <c r="A209" s="34" t="s">
        <v>322</v>
      </c>
      <c r="B209" s="34" t="s">
        <v>176</v>
      </c>
      <c r="C209" s="35">
        <v>39144</v>
      </c>
      <c r="D209" s="34">
        <v>10427</v>
      </c>
      <c r="E209" s="36">
        <v>651</v>
      </c>
    </row>
    <row r="210" spans="1:5">
      <c r="A210" s="34" t="s">
        <v>321</v>
      </c>
      <c r="B210" s="34" t="s">
        <v>326</v>
      </c>
      <c r="C210" s="35">
        <v>39145</v>
      </c>
      <c r="D210" s="34">
        <v>10458</v>
      </c>
      <c r="E210" s="36">
        <v>3891</v>
      </c>
    </row>
    <row r="211" spans="1:5">
      <c r="A211" s="34" t="s">
        <v>322</v>
      </c>
      <c r="B211" s="34" t="s">
        <v>25</v>
      </c>
      <c r="C211" s="35">
        <v>39145</v>
      </c>
      <c r="D211" s="34">
        <v>10433</v>
      </c>
      <c r="E211" s="36">
        <v>851.2</v>
      </c>
    </row>
    <row r="212" spans="1:5">
      <c r="A212" s="34" t="s">
        <v>322</v>
      </c>
      <c r="B212" s="34" t="s">
        <v>178</v>
      </c>
      <c r="C212" s="35">
        <v>39146</v>
      </c>
      <c r="D212" s="34">
        <v>10461</v>
      </c>
      <c r="E212" s="36">
        <v>1538.7</v>
      </c>
    </row>
    <row r="213" spans="1:5">
      <c r="A213" s="34" t="s">
        <v>321</v>
      </c>
      <c r="B213" s="34" t="s">
        <v>324</v>
      </c>
      <c r="C213" s="35">
        <v>39147</v>
      </c>
      <c r="D213" s="34">
        <v>10463</v>
      </c>
      <c r="E213" s="36">
        <v>713.3</v>
      </c>
    </row>
    <row r="214" spans="1:5">
      <c r="A214" s="34" t="s">
        <v>322</v>
      </c>
      <c r="B214" s="34" t="s">
        <v>176</v>
      </c>
      <c r="C214" s="35">
        <v>39148</v>
      </c>
      <c r="D214" s="34">
        <v>10447</v>
      </c>
      <c r="E214" s="36">
        <v>914.4</v>
      </c>
    </row>
    <row r="215" spans="1:5">
      <c r="A215" s="34" t="s">
        <v>322</v>
      </c>
      <c r="B215" s="34" t="s">
        <v>325</v>
      </c>
      <c r="C215" s="35">
        <v>39152</v>
      </c>
      <c r="D215" s="34">
        <v>10450</v>
      </c>
      <c r="E215" s="36">
        <v>425.12</v>
      </c>
    </row>
    <row r="216" spans="1:5">
      <c r="A216" s="34" t="s">
        <v>322</v>
      </c>
      <c r="B216" s="34" t="s">
        <v>325</v>
      </c>
      <c r="C216" s="35">
        <v>39152</v>
      </c>
      <c r="D216" s="34">
        <v>10467</v>
      </c>
      <c r="E216" s="36">
        <v>235.2</v>
      </c>
    </row>
    <row r="217" spans="1:5">
      <c r="A217" s="34" t="s">
        <v>322</v>
      </c>
      <c r="B217" s="34" t="s">
        <v>25</v>
      </c>
      <c r="C217" s="35">
        <v>39153</v>
      </c>
      <c r="D217" s="34">
        <v>10468</v>
      </c>
      <c r="E217" s="36">
        <v>717.6</v>
      </c>
    </row>
    <row r="218" spans="1:5">
      <c r="A218" s="34" t="s">
        <v>322</v>
      </c>
      <c r="B218" s="34" t="s">
        <v>176</v>
      </c>
      <c r="C218" s="35">
        <v>39153</v>
      </c>
      <c r="D218" s="34">
        <v>10451</v>
      </c>
      <c r="E218" s="36">
        <v>3849.66</v>
      </c>
    </row>
    <row r="219" spans="1:5">
      <c r="A219" s="34" t="s">
        <v>322</v>
      </c>
      <c r="B219" s="34" t="s">
        <v>176</v>
      </c>
      <c r="C219" s="35">
        <v>39154</v>
      </c>
      <c r="D219" s="34">
        <v>10466</v>
      </c>
      <c r="E219" s="36">
        <v>216</v>
      </c>
    </row>
    <row r="220" spans="1:5">
      <c r="A220" s="34" t="s">
        <v>322</v>
      </c>
      <c r="B220" s="34" t="s">
        <v>178</v>
      </c>
      <c r="C220" s="35">
        <v>39155</v>
      </c>
      <c r="D220" s="34">
        <v>10465</v>
      </c>
      <c r="E220" s="36">
        <v>2518</v>
      </c>
    </row>
    <row r="221" spans="1:5">
      <c r="A221" s="34" t="s">
        <v>322</v>
      </c>
      <c r="B221" s="34" t="s">
        <v>178</v>
      </c>
      <c r="C221" s="35">
        <v>39155</v>
      </c>
      <c r="D221" s="34">
        <v>10469</v>
      </c>
      <c r="E221" s="36">
        <v>956.67</v>
      </c>
    </row>
    <row r="222" spans="1:5">
      <c r="A222" s="34" t="s">
        <v>322</v>
      </c>
      <c r="B222" s="34" t="s">
        <v>25</v>
      </c>
      <c r="C222" s="35">
        <v>39155</v>
      </c>
      <c r="D222" s="34">
        <v>10441</v>
      </c>
      <c r="E222" s="36">
        <v>1755</v>
      </c>
    </row>
    <row r="223" spans="1:5">
      <c r="A223" s="34" t="s">
        <v>322</v>
      </c>
      <c r="B223" s="34" t="s">
        <v>176</v>
      </c>
      <c r="C223" s="35">
        <v>39155</v>
      </c>
      <c r="D223" s="34">
        <v>10464</v>
      </c>
      <c r="E223" s="36">
        <v>1609.28</v>
      </c>
    </row>
    <row r="224" spans="1:5">
      <c r="A224" s="34" t="s">
        <v>322</v>
      </c>
      <c r="B224" s="34" t="s">
        <v>176</v>
      </c>
      <c r="C224" s="35">
        <v>39155</v>
      </c>
      <c r="D224" s="34">
        <v>10470</v>
      </c>
      <c r="E224" s="36">
        <v>1820.8</v>
      </c>
    </row>
    <row r="225" spans="1:5">
      <c r="A225" s="34" t="s">
        <v>322</v>
      </c>
      <c r="B225" s="34" t="s">
        <v>20</v>
      </c>
      <c r="C225" s="35">
        <v>39159</v>
      </c>
      <c r="D225" s="34">
        <v>10462</v>
      </c>
      <c r="E225" s="36">
        <v>156</v>
      </c>
    </row>
    <row r="226" spans="1:5">
      <c r="A226" s="34" t="s">
        <v>322</v>
      </c>
      <c r="B226" s="34" t="s">
        <v>20</v>
      </c>
      <c r="C226" s="35">
        <v>39159</v>
      </c>
      <c r="D226" s="34">
        <v>10471</v>
      </c>
      <c r="E226" s="36">
        <v>1328</v>
      </c>
    </row>
    <row r="227" spans="1:5">
      <c r="A227" s="34" t="s">
        <v>322</v>
      </c>
      <c r="B227" s="34" t="s">
        <v>325</v>
      </c>
      <c r="C227" s="35">
        <v>39160</v>
      </c>
      <c r="D227" s="34">
        <v>10472</v>
      </c>
      <c r="E227" s="36">
        <v>1036.8</v>
      </c>
    </row>
    <row r="228" spans="1:5">
      <c r="A228" s="34" t="s">
        <v>321</v>
      </c>
      <c r="B228" s="34" t="s">
        <v>324</v>
      </c>
      <c r="C228" s="35">
        <v>39162</v>
      </c>
      <c r="D228" s="34">
        <v>10474</v>
      </c>
      <c r="E228" s="36">
        <v>1249.0999999999999</v>
      </c>
    </row>
    <row r="229" spans="1:5">
      <c r="A229" s="34" t="s">
        <v>322</v>
      </c>
      <c r="B229" s="34" t="s">
        <v>178</v>
      </c>
      <c r="C229" s="35">
        <v>39162</v>
      </c>
      <c r="D229" s="34">
        <v>10473</v>
      </c>
      <c r="E229" s="36">
        <v>230.4</v>
      </c>
    </row>
    <row r="230" spans="1:5">
      <c r="A230" s="34" t="s">
        <v>322</v>
      </c>
      <c r="B230" s="34" t="s">
        <v>25</v>
      </c>
      <c r="C230" s="35">
        <v>39162</v>
      </c>
      <c r="D230" s="34">
        <v>10479</v>
      </c>
      <c r="E230" s="36">
        <v>10495.6</v>
      </c>
    </row>
    <row r="231" spans="1:5">
      <c r="A231" s="34" t="s">
        <v>322</v>
      </c>
      <c r="B231" s="34" t="s">
        <v>325</v>
      </c>
      <c r="C231" s="35">
        <v>39165</v>
      </c>
      <c r="D231" s="34">
        <v>10476</v>
      </c>
      <c r="E231" s="36">
        <v>180.48</v>
      </c>
    </row>
    <row r="232" spans="1:5">
      <c r="A232" s="34" t="s">
        <v>321</v>
      </c>
      <c r="B232" s="34" t="s">
        <v>187</v>
      </c>
      <c r="C232" s="35">
        <v>39165</v>
      </c>
      <c r="D232" s="34">
        <v>10480</v>
      </c>
      <c r="E232" s="36">
        <v>756</v>
      </c>
    </row>
    <row r="233" spans="1:5">
      <c r="A233" s="34" t="s">
        <v>321</v>
      </c>
      <c r="B233" s="34" t="s">
        <v>324</v>
      </c>
      <c r="C233" s="35">
        <v>39166</v>
      </c>
      <c r="D233" s="34">
        <v>10477</v>
      </c>
      <c r="E233" s="36">
        <v>558</v>
      </c>
    </row>
    <row r="234" spans="1:5">
      <c r="A234" s="34" t="s">
        <v>322</v>
      </c>
      <c r="B234" s="34" t="s">
        <v>325</v>
      </c>
      <c r="C234" s="35">
        <v>39166</v>
      </c>
      <c r="D234" s="34">
        <v>10481</v>
      </c>
      <c r="E234" s="36">
        <v>1472</v>
      </c>
    </row>
    <row r="235" spans="1:5">
      <c r="A235" s="34" t="s">
        <v>322</v>
      </c>
      <c r="B235" s="34" t="s">
        <v>20</v>
      </c>
      <c r="C235" s="35">
        <v>39167</v>
      </c>
      <c r="D235" s="34">
        <v>10478</v>
      </c>
      <c r="E235" s="36">
        <v>471.2</v>
      </c>
    </row>
    <row r="236" spans="1:5">
      <c r="A236" s="34" t="s">
        <v>322</v>
      </c>
      <c r="B236" s="34" t="s">
        <v>20</v>
      </c>
      <c r="C236" s="35">
        <v>39169</v>
      </c>
      <c r="D236" s="34">
        <v>10487</v>
      </c>
      <c r="E236" s="36">
        <v>889.7</v>
      </c>
    </row>
    <row r="237" spans="1:5">
      <c r="A237" s="34" t="s">
        <v>322</v>
      </c>
      <c r="B237" s="34" t="s">
        <v>176</v>
      </c>
      <c r="C237" s="35">
        <v>39172</v>
      </c>
      <c r="D237" s="34">
        <v>10485</v>
      </c>
      <c r="E237" s="36">
        <v>1584</v>
      </c>
    </row>
    <row r="238" spans="1:5">
      <c r="A238" s="34" t="s">
        <v>322</v>
      </c>
      <c r="B238" s="34" t="s">
        <v>25</v>
      </c>
      <c r="C238" s="35">
        <v>39173</v>
      </c>
      <c r="D238" s="34">
        <v>10484</v>
      </c>
      <c r="E238" s="36">
        <v>386.2</v>
      </c>
    </row>
    <row r="239" spans="1:5">
      <c r="A239" s="34" t="s">
        <v>322</v>
      </c>
      <c r="B239" s="34" t="s">
        <v>325</v>
      </c>
      <c r="C239" s="35">
        <v>39174</v>
      </c>
      <c r="D239" s="34">
        <v>10488</v>
      </c>
      <c r="E239" s="36">
        <v>1512</v>
      </c>
    </row>
    <row r="240" spans="1:5">
      <c r="A240" s="34" t="s">
        <v>322</v>
      </c>
      <c r="B240" s="34" t="s">
        <v>178</v>
      </c>
      <c r="C240" s="35">
        <v>39174</v>
      </c>
      <c r="D240" s="34">
        <v>10486</v>
      </c>
      <c r="E240" s="36">
        <v>1272</v>
      </c>
    </row>
    <row r="241" spans="1:5">
      <c r="A241" s="34" t="s">
        <v>321</v>
      </c>
      <c r="B241" s="34" t="s">
        <v>326</v>
      </c>
      <c r="C241" s="35">
        <v>39175</v>
      </c>
      <c r="D241" s="34">
        <v>10490</v>
      </c>
      <c r="E241" s="36">
        <v>3163.2</v>
      </c>
    </row>
    <row r="242" spans="1:5">
      <c r="A242" s="34" t="s">
        <v>321</v>
      </c>
      <c r="B242" s="34" t="s">
        <v>323</v>
      </c>
      <c r="C242" s="35">
        <v>39176</v>
      </c>
      <c r="D242" s="34">
        <v>10475</v>
      </c>
      <c r="E242" s="36">
        <v>1505.18</v>
      </c>
    </row>
    <row r="243" spans="1:5">
      <c r="A243" s="34" t="s">
        <v>321</v>
      </c>
      <c r="B243" s="34" t="s">
        <v>326</v>
      </c>
      <c r="C243" s="35">
        <v>39179</v>
      </c>
      <c r="D243" s="34">
        <v>10496</v>
      </c>
      <c r="E243" s="36">
        <v>190</v>
      </c>
    </row>
    <row r="244" spans="1:5">
      <c r="A244" s="34" t="s">
        <v>321</v>
      </c>
      <c r="B244" s="34" t="s">
        <v>326</v>
      </c>
      <c r="C244" s="35">
        <v>39179</v>
      </c>
      <c r="D244" s="34">
        <v>10497</v>
      </c>
      <c r="E244" s="36">
        <v>1380.6</v>
      </c>
    </row>
    <row r="245" spans="1:5">
      <c r="A245" s="34" t="s">
        <v>322</v>
      </c>
      <c r="B245" s="34" t="s">
        <v>325</v>
      </c>
      <c r="C245" s="35">
        <v>39180</v>
      </c>
      <c r="D245" s="34">
        <v>10491</v>
      </c>
      <c r="E245" s="36">
        <v>259.5</v>
      </c>
    </row>
    <row r="246" spans="1:5">
      <c r="A246" s="34" t="s">
        <v>322</v>
      </c>
      <c r="B246" s="34" t="s">
        <v>176</v>
      </c>
      <c r="C246" s="35">
        <v>39181</v>
      </c>
      <c r="D246" s="34">
        <v>10494</v>
      </c>
      <c r="E246" s="36">
        <v>912</v>
      </c>
    </row>
    <row r="247" spans="1:5">
      <c r="A247" s="34" t="s">
        <v>321</v>
      </c>
      <c r="B247" s="34" t="s">
        <v>187</v>
      </c>
      <c r="C247" s="35">
        <v>39181</v>
      </c>
      <c r="D247" s="34">
        <v>10489</v>
      </c>
      <c r="E247" s="36">
        <v>439.2</v>
      </c>
    </row>
    <row r="248" spans="1:5">
      <c r="A248" s="34" t="s">
        <v>322</v>
      </c>
      <c r="B248" s="34" t="s">
        <v>178</v>
      </c>
      <c r="C248" s="35">
        <v>39182</v>
      </c>
      <c r="D248" s="34">
        <v>10482</v>
      </c>
      <c r="E248" s="36">
        <v>147</v>
      </c>
    </row>
    <row r="249" spans="1:5">
      <c r="A249" s="34" t="s">
        <v>322</v>
      </c>
      <c r="B249" s="34" t="s">
        <v>176</v>
      </c>
      <c r="C249" s="35">
        <v>39182</v>
      </c>
      <c r="D249" s="34">
        <v>10493</v>
      </c>
      <c r="E249" s="36">
        <v>608.4</v>
      </c>
    </row>
    <row r="250" spans="1:5">
      <c r="A250" s="34" t="s">
        <v>322</v>
      </c>
      <c r="B250" s="34" t="s">
        <v>325</v>
      </c>
      <c r="C250" s="35">
        <v>39183</v>
      </c>
      <c r="D250" s="34">
        <v>10498</v>
      </c>
      <c r="E250" s="36">
        <v>575</v>
      </c>
    </row>
    <row r="251" spans="1:5">
      <c r="A251" s="34" t="s">
        <v>322</v>
      </c>
      <c r="B251" s="34" t="s">
        <v>25</v>
      </c>
      <c r="C251" s="35">
        <v>39183</v>
      </c>
      <c r="D251" s="34">
        <v>10492</v>
      </c>
      <c r="E251" s="36">
        <v>851.2</v>
      </c>
    </row>
    <row r="252" spans="1:5">
      <c r="A252" s="34" t="s">
        <v>322</v>
      </c>
      <c r="B252" s="34" t="s">
        <v>25</v>
      </c>
      <c r="C252" s="35">
        <v>39183</v>
      </c>
      <c r="D252" s="34">
        <v>10495</v>
      </c>
      <c r="E252" s="36">
        <v>278</v>
      </c>
    </row>
    <row r="253" spans="1:5">
      <c r="A253" s="34" t="s">
        <v>321</v>
      </c>
      <c r="B253" s="34" t="s">
        <v>323</v>
      </c>
      <c r="C253" s="35">
        <v>39188</v>
      </c>
      <c r="D253" s="34">
        <v>10501</v>
      </c>
      <c r="E253" s="36">
        <v>149</v>
      </c>
    </row>
    <row r="254" spans="1:5">
      <c r="A254" s="34" t="s">
        <v>322</v>
      </c>
      <c r="B254" s="34" t="s">
        <v>176</v>
      </c>
      <c r="C254" s="35">
        <v>39188</v>
      </c>
      <c r="D254" s="34">
        <v>10499</v>
      </c>
      <c r="E254" s="36">
        <v>1412</v>
      </c>
    </row>
    <row r="255" spans="1:5">
      <c r="A255" s="34" t="s">
        <v>321</v>
      </c>
      <c r="B255" s="34" t="s">
        <v>187</v>
      </c>
      <c r="C255" s="35">
        <v>39188</v>
      </c>
      <c r="D255" s="34">
        <v>10503</v>
      </c>
      <c r="E255" s="36">
        <v>2048.5</v>
      </c>
    </row>
    <row r="256" spans="1:5">
      <c r="A256" s="34" t="s">
        <v>321</v>
      </c>
      <c r="B256" s="34" t="s">
        <v>187</v>
      </c>
      <c r="C256" s="35">
        <v>39189</v>
      </c>
      <c r="D256" s="34">
        <v>10500</v>
      </c>
      <c r="E256" s="36">
        <v>523.26</v>
      </c>
    </row>
    <row r="257" spans="1:5">
      <c r="A257" s="34" t="s">
        <v>322</v>
      </c>
      <c r="B257" s="34" t="s">
        <v>176</v>
      </c>
      <c r="C257" s="35">
        <v>39190</v>
      </c>
      <c r="D257" s="34">
        <v>10504</v>
      </c>
      <c r="E257" s="36">
        <v>1388.5</v>
      </c>
    </row>
    <row r="258" spans="1:5">
      <c r="A258" s="34" t="s">
        <v>322</v>
      </c>
      <c r="B258" s="34" t="s">
        <v>25</v>
      </c>
      <c r="C258" s="35">
        <v>39193</v>
      </c>
      <c r="D258" s="34">
        <v>10505</v>
      </c>
      <c r="E258" s="36">
        <v>147.9</v>
      </c>
    </row>
    <row r="259" spans="1:5">
      <c r="A259" s="34" t="s">
        <v>322</v>
      </c>
      <c r="B259" s="34" t="s">
        <v>176</v>
      </c>
      <c r="C259" s="35">
        <v>39193</v>
      </c>
      <c r="D259" s="34">
        <v>10511</v>
      </c>
      <c r="E259" s="36">
        <v>2550</v>
      </c>
    </row>
    <row r="260" spans="1:5">
      <c r="A260" s="34" t="s">
        <v>321</v>
      </c>
      <c r="B260" s="34" t="s">
        <v>326</v>
      </c>
      <c r="C260" s="35">
        <v>39194</v>
      </c>
      <c r="D260" s="34">
        <v>10507</v>
      </c>
      <c r="E260" s="36">
        <v>749.06</v>
      </c>
    </row>
    <row r="261" spans="1:5">
      <c r="A261" s="34" t="s">
        <v>321</v>
      </c>
      <c r="B261" s="34" t="s">
        <v>326</v>
      </c>
      <c r="C261" s="35">
        <v>39196</v>
      </c>
      <c r="D261" s="34">
        <v>10512</v>
      </c>
      <c r="E261" s="36">
        <v>525.29999999999995</v>
      </c>
    </row>
    <row r="262" spans="1:5">
      <c r="A262" s="34" t="s">
        <v>321</v>
      </c>
      <c r="B262" s="34" t="s">
        <v>326</v>
      </c>
      <c r="C262" s="35">
        <v>39197</v>
      </c>
      <c r="D262" s="34">
        <v>10483</v>
      </c>
      <c r="E262" s="36">
        <v>668.8</v>
      </c>
    </row>
    <row r="263" spans="1:5">
      <c r="A263" s="34" t="s">
        <v>321</v>
      </c>
      <c r="B263" s="34" t="s">
        <v>326</v>
      </c>
      <c r="C263" s="35">
        <v>39200</v>
      </c>
      <c r="D263" s="34">
        <v>10513</v>
      </c>
      <c r="E263" s="36">
        <v>1942</v>
      </c>
    </row>
    <row r="264" spans="1:5">
      <c r="A264" s="34" t="s">
        <v>321</v>
      </c>
      <c r="B264" s="34" t="s">
        <v>187</v>
      </c>
      <c r="C264" s="35">
        <v>39200</v>
      </c>
      <c r="D264" s="34">
        <v>10510</v>
      </c>
      <c r="E264" s="36">
        <v>4707.54</v>
      </c>
    </row>
    <row r="265" spans="1:5">
      <c r="A265" s="34" t="s">
        <v>322</v>
      </c>
      <c r="B265" s="34" t="s">
        <v>20</v>
      </c>
      <c r="C265" s="35">
        <v>39201</v>
      </c>
      <c r="D265" s="34">
        <v>10502</v>
      </c>
      <c r="E265" s="36">
        <v>816.3</v>
      </c>
    </row>
    <row r="266" spans="1:5">
      <c r="A266" s="34" t="s">
        <v>322</v>
      </c>
      <c r="B266" s="34" t="s">
        <v>25</v>
      </c>
      <c r="C266" s="35">
        <v>39201</v>
      </c>
      <c r="D266" s="34">
        <v>10517</v>
      </c>
      <c r="E266" s="36">
        <v>352</v>
      </c>
    </row>
    <row r="267" spans="1:5">
      <c r="A267" s="34" t="s">
        <v>322</v>
      </c>
      <c r="B267" s="34" t="s">
        <v>176</v>
      </c>
      <c r="C267" s="35">
        <v>39201</v>
      </c>
      <c r="D267" s="34">
        <v>10509</v>
      </c>
      <c r="E267" s="36">
        <v>136.80000000000001</v>
      </c>
    </row>
    <row r="268" spans="1:5">
      <c r="A268" s="34" t="s">
        <v>322</v>
      </c>
      <c r="B268" s="34" t="s">
        <v>20</v>
      </c>
      <c r="C268" s="35">
        <v>39203</v>
      </c>
      <c r="D268" s="34">
        <v>10516</v>
      </c>
      <c r="E268" s="36">
        <v>2381.0500000000002</v>
      </c>
    </row>
    <row r="269" spans="1:5">
      <c r="A269" s="34" t="s">
        <v>321</v>
      </c>
      <c r="B269" s="34" t="s">
        <v>326</v>
      </c>
      <c r="C269" s="35">
        <v>39203</v>
      </c>
      <c r="D269" s="34">
        <v>10520</v>
      </c>
      <c r="E269" s="36">
        <v>200</v>
      </c>
    </row>
    <row r="270" spans="1:5">
      <c r="A270" s="34" t="s">
        <v>321</v>
      </c>
      <c r="B270" s="34" t="s">
        <v>187</v>
      </c>
      <c r="C270" s="35">
        <v>39203</v>
      </c>
      <c r="D270" s="34">
        <v>10519</v>
      </c>
      <c r="E270" s="36">
        <v>2314.1999999999998</v>
      </c>
    </row>
    <row r="271" spans="1:5">
      <c r="A271" s="34" t="s">
        <v>322</v>
      </c>
      <c r="B271" s="34" t="s">
        <v>325</v>
      </c>
      <c r="C271" s="35">
        <v>39204</v>
      </c>
      <c r="D271" s="34">
        <v>10521</v>
      </c>
      <c r="E271" s="36">
        <v>225.5</v>
      </c>
    </row>
    <row r="272" spans="1:5">
      <c r="A272" s="34" t="s">
        <v>321</v>
      </c>
      <c r="B272" s="34" t="s">
        <v>323</v>
      </c>
      <c r="C272" s="35">
        <v>39204</v>
      </c>
      <c r="D272" s="34">
        <v>10506</v>
      </c>
      <c r="E272" s="36">
        <v>415.8</v>
      </c>
    </row>
    <row r="273" spans="1:5">
      <c r="A273" s="34" t="s">
        <v>322</v>
      </c>
      <c r="B273" s="34" t="s">
        <v>176</v>
      </c>
      <c r="C273" s="35">
        <v>39207</v>
      </c>
      <c r="D273" s="34">
        <v>10518</v>
      </c>
      <c r="E273" s="36">
        <v>4150.05</v>
      </c>
    </row>
    <row r="274" spans="1:5">
      <c r="A274" s="34" t="s">
        <v>322</v>
      </c>
      <c r="B274" s="34" t="s">
        <v>176</v>
      </c>
      <c r="C274" s="35">
        <v>39208</v>
      </c>
      <c r="D274" s="34">
        <v>10522</v>
      </c>
      <c r="E274" s="36">
        <v>2318.2399999999998</v>
      </c>
    </row>
    <row r="275" spans="1:5">
      <c r="A275" s="34" t="s">
        <v>322</v>
      </c>
      <c r="B275" s="34" t="s">
        <v>178</v>
      </c>
      <c r="C275" s="35">
        <v>39209</v>
      </c>
      <c r="D275" s="34">
        <v>10524</v>
      </c>
      <c r="E275" s="36">
        <v>3192.65</v>
      </c>
    </row>
    <row r="276" spans="1:5">
      <c r="A276" s="34" t="s">
        <v>321</v>
      </c>
      <c r="B276" s="34" t="s">
        <v>326</v>
      </c>
      <c r="C276" s="35">
        <v>39209</v>
      </c>
      <c r="D276" s="34">
        <v>10527</v>
      </c>
      <c r="E276" s="36">
        <v>1503</v>
      </c>
    </row>
    <row r="277" spans="1:5">
      <c r="A277" s="34" t="s">
        <v>321</v>
      </c>
      <c r="B277" s="34" t="s">
        <v>324</v>
      </c>
      <c r="C277" s="35">
        <v>39211</v>
      </c>
      <c r="D277" s="34">
        <v>10529</v>
      </c>
      <c r="E277" s="36">
        <v>946</v>
      </c>
    </row>
    <row r="278" spans="1:5">
      <c r="A278" s="34" t="s">
        <v>321</v>
      </c>
      <c r="B278" s="34" t="s">
        <v>187</v>
      </c>
      <c r="C278" s="35">
        <v>39211</v>
      </c>
      <c r="D278" s="34">
        <v>10528</v>
      </c>
      <c r="E278" s="36">
        <v>392.2</v>
      </c>
    </row>
    <row r="279" spans="1:5">
      <c r="A279" s="34" t="s">
        <v>321</v>
      </c>
      <c r="B279" s="34" t="s">
        <v>326</v>
      </c>
      <c r="C279" s="35">
        <v>39214</v>
      </c>
      <c r="D279" s="34">
        <v>10532</v>
      </c>
      <c r="E279" s="36">
        <v>796.35</v>
      </c>
    </row>
    <row r="280" spans="1:5">
      <c r="A280" s="34" t="s">
        <v>322</v>
      </c>
      <c r="B280" s="34" t="s">
        <v>25</v>
      </c>
      <c r="C280" s="35">
        <v>39214</v>
      </c>
      <c r="D280" s="34">
        <v>10530</v>
      </c>
      <c r="E280" s="36">
        <v>4180</v>
      </c>
    </row>
    <row r="281" spans="1:5">
      <c r="A281" s="34" t="s">
        <v>322</v>
      </c>
      <c r="B281" s="34" t="s">
        <v>178</v>
      </c>
      <c r="C281" s="35">
        <v>39215</v>
      </c>
      <c r="D281" s="34">
        <v>10508</v>
      </c>
      <c r="E281" s="36">
        <v>240</v>
      </c>
    </row>
    <row r="282" spans="1:5">
      <c r="A282" s="34" t="s">
        <v>322</v>
      </c>
      <c r="B282" s="34" t="s">
        <v>325</v>
      </c>
      <c r="C282" s="35">
        <v>39216</v>
      </c>
      <c r="D282" s="34">
        <v>10534</v>
      </c>
      <c r="E282" s="36">
        <v>465.7</v>
      </c>
    </row>
    <row r="283" spans="1:5">
      <c r="A283" s="34" t="s">
        <v>322</v>
      </c>
      <c r="B283" s="34" t="s">
        <v>176</v>
      </c>
      <c r="C283" s="35">
        <v>39217</v>
      </c>
      <c r="D283" s="34">
        <v>10526</v>
      </c>
      <c r="E283" s="36">
        <v>1151.4000000000001</v>
      </c>
    </row>
    <row r="284" spans="1:5">
      <c r="A284" s="34" t="s">
        <v>321</v>
      </c>
      <c r="B284" s="34" t="s">
        <v>323</v>
      </c>
      <c r="C284" s="35">
        <v>39218</v>
      </c>
      <c r="D284" s="34">
        <v>10538</v>
      </c>
      <c r="E284" s="36">
        <v>139.80000000000001</v>
      </c>
    </row>
    <row r="285" spans="1:5">
      <c r="A285" s="34" t="s">
        <v>322</v>
      </c>
      <c r="B285" s="34" t="s">
        <v>25</v>
      </c>
      <c r="C285" s="35">
        <v>39218</v>
      </c>
      <c r="D285" s="34">
        <v>10514</v>
      </c>
      <c r="E285" s="36">
        <v>8623.4500000000007</v>
      </c>
    </row>
    <row r="286" spans="1:5">
      <c r="A286" s="34" t="s">
        <v>322</v>
      </c>
      <c r="B286" s="34" t="s">
        <v>178</v>
      </c>
      <c r="C286" s="35">
        <v>39221</v>
      </c>
      <c r="D286" s="34">
        <v>10537</v>
      </c>
      <c r="E286" s="36">
        <v>1823.8</v>
      </c>
    </row>
    <row r="287" spans="1:5">
      <c r="A287" s="34" t="s">
        <v>321</v>
      </c>
      <c r="B287" s="34" t="s">
        <v>326</v>
      </c>
      <c r="C287" s="35">
        <v>39221</v>
      </c>
      <c r="D287" s="34">
        <v>10531</v>
      </c>
      <c r="E287" s="36">
        <v>110</v>
      </c>
    </row>
    <row r="288" spans="1:5">
      <c r="A288" s="34" t="s">
        <v>322</v>
      </c>
      <c r="B288" s="34" t="s">
        <v>176</v>
      </c>
      <c r="C288" s="35">
        <v>39223</v>
      </c>
      <c r="D288" s="34">
        <v>10535</v>
      </c>
      <c r="E288" s="36">
        <v>1940.85</v>
      </c>
    </row>
    <row r="289" spans="1:5">
      <c r="A289" s="34" t="s">
        <v>322</v>
      </c>
      <c r="B289" s="34" t="s">
        <v>325</v>
      </c>
      <c r="C289" s="35">
        <v>39224</v>
      </c>
      <c r="D289" s="34">
        <v>10533</v>
      </c>
      <c r="E289" s="36">
        <v>2222.1999999999998</v>
      </c>
    </row>
    <row r="290" spans="1:5">
      <c r="A290" s="34" t="s">
        <v>322</v>
      </c>
      <c r="B290" s="34" t="s">
        <v>325</v>
      </c>
      <c r="C290" s="35">
        <v>39225</v>
      </c>
      <c r="D290" s="34">
        <v>10543</v>
      </c>
      <c r="E290" s="36">
        <v>1504.5</v>
      </c>
    </row>
    <row r="291" spans="1:5">
      <c r="A291" s="34" t="s">
        <v>322</v>
      </c>
      <c r="B291" s="34" t="s">
        <v>178</v>
      </c>
      <c r="C291" s="35">
        <v>39225</v>
      </c>
      <c r="D291" s="34">
        <v>10525</v>
      </c>
      <c r="E291" s="36">
        <v>818.4</v>
      </c>
    </row>
    <row r="292" spans="1:5">
      <c r="A292" s="34" t="s">
        <v>322</v>
      </c>
      <c r="B292" s="34" t="s">
        <v>20</v>
      </c>
      <c r="C292" s="35">
        <v>39225</v>
      </c>
      <c r="D292" s="34">
        <v>10515</v>
      </c>
      <c r="E292" s="36">
        <v>9921.2999999999993</v>
      </c>
    </row>
    <row r="293" spans="1:5">
      <c r="A293" s="34" t="s">
        <v>321</v>
      </c>
      <c r="B293" s="34" t="s">
        <v>187</v>
      </c>
      <c r="C293" s="35">
        <v>39225</v>
      </c>
      <c r="D293" s="34">
        <v>10539</v>
      </c>
      <c r="E293" s="36">
        <v>355.5</v>
      </c>
    </row>
    <row r="294" spans="1:5">
      <c r="A294" s="34" t="s">
        <v>322</v>
      </c>
      <c r="B294" s="34" t="s">
        <v>178</v>
      </c>
      <c r="C294" s="35">
        <v>39228</v>
      </c>
      <c r="D294" s="34">
        <v>10542</v>
      </c>
      <c r="E294" s="36">
        <v>469.11</v>
      </c>
    </row>
    <row r="295" spans="1:5">
      <c r="A295" s="34" t="s">
        <v>322</v>
      </c>
      <c r="B295" s="34" t="s">
        <v>178</v>
      </c>
      <c r="C295" s="35">
        <v>39229</v>
      </c>
      <c r="D295" s="34">
        <v>10546</v>
      </c>
      <c r="E295" s="36">
        <v>2812</v>
      </c>
    </row>
    <row r="296" spans="1:5">
      <c r="A296" s="34" t="s">
        <v>322</v>
      </c>
      <c r="B296" s="34" t="s">
        <v>20</v>
      </c>
      <c r="C296" s="35">
        <v>39231</v>
      </c>
      <c r="D296" s="34">
        <v>10541</v>
      </c>
      <c r="E296" s="36">
        <v>1946.52</v>
      </c>
    </row>
    <row r="297" spans="1:5">
      <c r="A297" s="34" t="s">
        <v>321</v>
      </c>
      <c r="B297" s="34" t="s">
        <v>324</v>
      </c>
      <c r="C297" s="35">
        <v>39232</v>
      </c>
      <c r="D297" s="34">
        <v>10549</v>
      </c>
      <c r="E297" s="36">
        <v>3554.27</v>
      </c>
    </row>
    <row r="298" spans="1:5">
      <c r="A298" s="34" t="s">
        <v>321</v>
      </c>
      <c r="B298" s="34" t="s">
        <v>326</v>
      </c>
      <c r="C298" s="35">
        <v>39232</v>
      </c>
      <c r="D298" s="34">
        <v>10523</v>
      </c>
      <c r="E298" s="36">
        <v>2444.31</v>
      </c>
    </row>
    <row r="299" spans="1:5">
      <c r="A299" s="34" t="s">
        <v>322</v>
      </c>
      <c r="B299" s="34" t="s">
        <v>176</v>
      </c>
      <c r="C299" s="35">
        <v>39232</v>
      </c>
      <c r="D299" s="34">
        <v>10544</v>
      </c>
      <c r="E299" s="36">
        <v>417.2</v>
      </c>
    </row>
    <row r="300" spans="1:5">
      <c r="A300" s="34" t="s">
        <v>322</v>
      </c>
      <c r="B300" s="34" t="s">
        <v>25</v>
      </c>
      <c r="C300" s="35">
        <v>39235</v>
      </c>
      <c r="D300" s="34">
        <v>10547</v>
      </c>
      <c r="E300" s="36">
        <v>1792.8</v>
      </c>
    </row>
    <row r="301" spans="1:5">
      <c r="A301" s="34" t="s">
        <v>322</v>
      </c>
      <c r="B301" s="34" t="s">
        <v>25</v>
      </c>
      <c r="C301" s="35">
        <v>39235</v>
      </c>
      <c r="D301" s="34">
        <v>10548</v>
      </c>
      <c r="E301" s="36">
        <v>240.1</v>
      </c>
    </row>
    <row r="302" spans="1:5">
      <c r="A302" s="34" t="s">
        <v>322</v>
      </c>
      <c r="B302" s="34" t="s">
        <v>20</v>
      </c>
      <c r="C302" s="35">
        <v>39236</v>
      </c>
      <c r="D302" s="34">
        <v>10553</v>
      </c>
      <c r="E302" s="36">
        <v>1546.3</v>
      </c>
    </row>
    <row r="303" spans="1:5">
      <c r="A303" s="34" t="s">
        <v>321</v>
      </c>
      <c r="B303" s="34" t="s">
        <v>187</v>
      </c>
      <c r="C303" s="35">
        <v>39237</v>
      </c>
      <c r="D303" s="34">
        <v>10555</v>
      </c>
      <c r="E303" s="36">
        <v>2944.4</v>
      </c>
    </row>
    <row r="304" spans="1:5">
      <c r="A304" s="34" t="s">
        <v>322</v>
      </c>
      <c r="B304" s="34" t="s">
        <v>20</v>
      </c>
      <c r="C304" s="35">
        <v>39238</v>
      </c>
      <c r="D304" s="34">
        <v>10552</v>
      </c>
      <c r="E304" s="36">
        <v>880.5</v>
      </c>
    </row>
    <row r="305" spans="1:5">
      <c r="A305" s="34" t="s">
        <v>322</v>
      </c>
      <c r="B305" s="34" t="s">
        <v>176</v>
      </c>
      <c r="C305" s="35">
        <v>39238</v>
      </c>
      <c r="D305" s="34">
        <v>10554</v>
      </c>
      <c r="E305" s="36">
        <v>1728.52</v>
      </c>
    </row>
    <row r="306" spans="1:5">
      <c r="A306" s="34" t="s">
        <v>321</v>
      </c>
      <c r="B306" s="34" t="s">
        <v>323</v>
      </c>
      <c r="C306" s="35">
        <v>39239</v>
      </c>
      <c r="D306" s="34">
        <v>10557</v>
      </c>
      <c r="E306" s="36">
        <v>1152.5</v>
      </c>
    </row>
    <row r="307" spans="1:5">
      <c r="A307" s="34" t="s">
        <v>321</v>
      </c>
      <c r="B307" s="34" t="s">
        <v>326</v>
      </c>
      <c r="C307" s="35">
        <v>39239</v>
      </c>
      <c r="D307" s="34">
        <v>10550</v>
      </c>
      <c r="E307" s="36">
        <v>683.3</v>
      </c>
    </row>
    <row r="308" spans="1:5">
      <c r="A308" s="34" t="s">
        <v>322</v>
      </c>
      <c r="B308" s="34" t="s">
        <v>25</v>
      </c>
      <c r="C308" s="35">
        <v>39239</v>
      </c>
      <c r="D308" s="34">
        <v>10536</v>
      </c>
      <c r="E308" s="36">
        <v>1645</v>
      </c>
    </row>
    <row r="309" spans="1:5">
      <c r="A309" s="34" t="s">
        <v>322</v>
      </c>
      <c r="B309" s="34" t="s">
        <v>176</v>
      </c>
      <c r="C309" s="35">
        <v>39239</v>
      </c>
      <c r="D309" s="34">
        <v>10551</v>
      </c>
      <c r="E309" s="36">
        <v>1677.3</v>
      </c>
    </row>
    <row r="310" spans="1:5">
      <c r="A310" s="34" t="s">
        <v>322</v>
      </c>
      <c r="B310" s="34" t="s">
        <v>325</v>
      </c>
      <c r="C310" s="35">
        <v>39242</v>
      </c>
      <c r="D310" s="34">
        <v>10560</v>
      </c>
      <c r="E310" s="36">
        <v>1072.42</v>
      </c>
    </row>
    <row r="311" spans="1:5">
      <c r="A311" s="34" t="s">
        <v>322</v>
      </c>
      <c r="B311" s="34" t="s">
        <v>20</v>
      </c>
      <c r="C311" s="35">
        <v>39242</v>
      </c>
      <c r="D311" s="34">
        <v>10561</v>
      </c>
      <c r="E311" s="36">
        <v>2844.5</v>
      </c>
    </row>
    <row r="312" spans="1:5">
      <c r="A312" s="34" t="s">
        <v>322</v>
      </c>
      <c r="B312" s="34" t="s">
        <v>178</v>
      </c>
      <c r="C312" s="35">
        <v>39243</v>
      </c>
      <c r="D312" s="34">
        <v>10558</v>
      </c>
      <c r="E312" s="36">
        <v>2142.9</v>
      </c>
    </row>
    <row r="313" spans="1:5">
      <c r="A313" s="34" t="s">
        <v>322</v>
      </c>
      <c r="B313" s="34" t="s">
        <v>178</v>
      </c>
      <c r="C313" s="35">
        <v>39245</v>
      </c>
      <c r="D313" s="34">
        <v>10562</v>
      </c>
      <c r="E313" s="36">
        <v>488.7</v>
      </c>
    </row>
    <row r="314" spans="1:5">
      <c r="A314" s="34" t="s">
        <v>322</v>
      </c>
      <c r="B314" s="34" t="s">
        <v>20</v>
      </c>
      <c r="C314" s="35">
        <v>39246</v>
      </c>
      <c r="D314" s="34">
        <v>10556</v>
      </c>
      <c r="E314" s="36">
        <v>835.2</v>
      </c>
    </row>
    <row r="315" spans="1:5">
      <c r="A315" s="34" t="s">
        <v>322</v>
      </c>
      <c r="B315" s="34" t="s">
        <v>25</v>
      </c>
      <c r="C315" s="35">
        <v>39246</v>
      </c>
      <c r="D315" s="34">
        <v>10540</v>
      </c>
      <c r="E315" s="36">
        <v>10191.700000000001</v>
      </c>
    </row>
    <row r="316" spans="1:5">
      <c r="A316" s="34" t="s">
        <v>321</v>
      </c>
      <c r="B316" s="34" t="s">
        <v>187</v>
      </c>
      <c r="C316" s="35">
        <v>39246</v>
      </c>
      <c r="D316" s="34">
        <v>10559</v>
      </c>
      <c r="E316" s="36">
        <v>520.41</v>
      </c>
    </row>
    <row r="317" spans="1:5">
      <c r="A317" s="34" t="s">
        <v>322</v>
      </c>
      <c r="B317" s="34" t="s">
        <v>176</v>
      </c>
      <c r="C317" s="35">
        <v>39249</v>
      </c>
      <c r="D317" s="34">
        <v>10564</v>
      </c>
      <c r="E317" s="36">
        <v>1234.05</v>
      </c>
    </row>
    <row r="318" spans="1:5">
      <c r="A318" s="34" t="s">
        <v>322</v>
      </c>
      <c r="B318" s="34" t="s">
        <v>178</v>
      </c>
      <c r="C318" s="35">
        <v>39250</v>
      </c>
      <c r="D318" s="34">
        <v>10567</v>
      </c>
      <c r="E318" s="36">
        <v>2519</v>
      </c>
    </row>
    <row r="319" spans="1:5">
      <c r="A319" s="34" t="s">
        <v>322</v>
      </c>
      <c r="B319" s="34" t="s">
        <v>325</v>
      </c>
      <c r="C319" s="35">
        <v>39251</v>
      </c>
      <c r="D319" s="34">
        <v>10565</v>
      </c>
      <c r="E319" s="36">
        <v>639.9</v>
      </c>
    </row>
    <row r="320" spans="1:5">
      <c r="A320" s="34" t="s">
        <v>321</v>
      </c>
      <c r="B320" s="34" t="s">
        <v>323</v>
      </c>
      <c r="C320" s="35">
        <v>39251</v>
      </c>
      <c r="D320" s="34">
        <v>10566</v>
      </c>
      <c r="E320" s="36">
        <v>1761</v>
      </c>
    </row>
    <row r="321" spans="1:5">
      <c r="A321" s="34" t="s">
        <v>322</v>
      </c>
      <c r="B321" s="34" t="s">
        <v>25</v>
      </c>
      <c r="C321" s="35">
        <v>39252</v>
      </c>
      <c r="D321" s="34">
        <v>10570</v>
      </c>
      <c r="E321" s="36">
        <v>2465.25</v>
      </c>
    </row>
    <row r="322" spans="1:5">
      <c r="A322" s="34" t="s">
        <v>321</v>
      </c>
      <c r="B322" s="34" t="s">
        <v>326</v>
      </c>
      <c r="C322" s="35">
        <v>39253</v>
      </c>
      <c r="D322" s="34">
        <v>10573</v>
      </c>
      <c r="E322" s="36">
        <v>2082</v>
      </c>
    </row>
    <row r="323" spans="1:5">
      <c r="A323" s="34" t="s">
        <v>322</v>
      </c>
      <c r="B323" s="34" t="s">
        <v>20</v>
      </c>
      <c r="C323" s="35">
        <v>39257</v>
      </c>
      <c r="D323" s="34">
        <v>10563</v>
      </c>
      <c r="E323" s="36">
        <v>965</v>
      </c>
    </row>
    <row r="324" spans="1:5">
      <c r="A324" s="34" t="s">
        <v>322</v>
      </c>
      <c r="B324" s="34" t="s">
        <v>25</v>
      </c>
      <c r="C324" s="35">
        <v>39258</v>
      </c>
      <c r="D324" s="34">
        <v>10572</v>
      </c>
      <c r="E324" s="36">
        <v>1501.08</v>
      </c>
    </row>
    <row r="325" spans="1:5">
      <c r="A325" s="34" t="s">
        <v>322</v>
      </c>
      <c r="B325" s="34" t="s">
        <v>325</v>
      </c>
      <c r="C325" s="35">
        <v>39259</v>
      </c>
      <c r="D325" s="34">
        <v>10545</v>
      </c>
      <c r="E325" s="36">
        <v>210</v>
      </c>
    </row>
    <row r="326" spans="1:5">
      <c r="A326" s="34" t="s">
        <v>321</v>
      </c>
      <c r="B326" s="34" t="s">
        <v>324</v>
      </c>
      <c r="C326" s="35">
        <v>39263</v>
      </c>
      <c r="D326" s="34">
        <v>10575</v>
      </c>
      <c r="E326" s="36">
        <v>2147.4</v>
      </c>
    </row>
    <row r="327" spans="1:5">
      <c r="A327" s="34" t="s">
        <v>321</v>
      </c>
      <c r="B327" s="34" t="s">
        <v>323</v>
      </c>
      <c r="C327" s="35">
        <v>39263</v>
      </c>
      <c r="D327" s="34">
        <v>10577</v>
      </c>
      <c r="E327" s="36">
        <v>569</v>
      </c>
    </row>
    <row r="328" spans="1:5">
      <c r="A328" s="34" t="s">
        <v>322</v>
      </c>
      <c r="B328" s="34" t="s">
        <v>25</v>
      </c>
      <c r="C328" s="35">
        <v>39263</v>
      </c>
      <c r="D328" s="34">
        <v>10576</v>
      </c>
      <c r="E328" s="36">
        <v>838.45</v>
      </c>
    </row>
    <row r="329" spans="1:5">
      <c r="A329" s="34" t="s">
        <v>322</v>
      </c>
      <c r="B329" s="34" t="s">
        <v>176</v>
      </c>
      <c r="C329" s="35">
        <v>39263</v>
      </c>
      <c r="D329" s="34">
        <v>10574</v>
      </c>
      <c r="E329" s="36">
        <v>764.3</v>
      </c>
    </row>
    <row r="330" spans="1:5">
      <c r="A330" s="34" t="s">
        <v>322</v>
      </c>
      <c r="B330" s="34" t="s">
        <v>176</v>
      </c>
      <c r="C330" s="35">
        <v>39264</v>
      </c>
      <c r="D330" s="34">
        <v>10580</v>
      </c>
      <c r="E330" s="36">
        <v>1013.74</v>
      </c>
    </row>
    <row r="331" spans="1:5">
      <c r="A331" s="34" t="s">
        <v>322</v>
      </c>
      <c r="B331" s="34" t="s">
        <v>25</v>
      </c>
      <c r="C331" s="35">
        <v>39265</v>
      </c>
      <c r="D331" s="34">
        <v>10581</v>
      </c>
      <c r="E331" s="36">
        <v>310</v>
      </c>
    </row>
    <row r="332" spans="1:5">
      <c r="A332" s="34" t="s">
        <v>322</v>
      </c>
      <c r="B332" s="34" t="s">
        <v>325</v>
      </c>
      <c r="C332" s="35">
        <v>39267</v>
      </c>
      <c r="D332" s="34">
        <v>10571</v>
      </c>
      <c r="E332" s="36">
        <v>550.59</v>
      </c>
    </row>
    <row r="333" spans="1:5">
      <c r="A333" s="34" t="s">
        <v>322</v>
      </c>
      <c r="B333" s="34" t="s">
        <v>178</v>
      </c>
      <c r="C333" s="35">
        <v>39267</v>
      </c>
      <c r="D333" s="34">
        <v>10579</v>
      </c>
      <c r="E333" s="36">
        <v>317.75</v>
      </c>
    </row>
    <row r="334" spans="1:5">
      <c r="A334" s="34" t="s">
        <v>322</v>
      </c>
      <c r="B334" s="34" t="s">
        <v>20</v>
      </c>
      <c r="C334" s="35">
        <v>39267</v>
      </c>
      <c r="D334" s="34">
        <v>10583</v>
      </c>
      <c r="E334" s="36">
        <v>2237.5</v>
      </c>
    </row>
    <row r="335" spans="1:5">
      <c r="A335" s="34" t="s">
        <v>322</v>
      </c>
      <c r="B335" s="34" t="s">
        <v>176</v>
      </c>
      <c r="C335" s="35">
        <v>39267</v>
      </c>
      <c r="D335" s="34">
        <v>10584</v>
      </c>
      <c r="E335" s="36">
        <v>593.75</v>
      </c>
    </row>
    <row r="336" spans="1:5">
      <c r="A336" s="34" t="s">
        <v>322</v>
      </c>
      <c r="B336" s="34" t="s">
        <v>178</v>
      </c>
      <c r="C336" s="35">
        <v>39272</v>
      </c>
      <c r="D336" s="34">
        <v>10587</v>
      </c>
      <c r="E336" s="36">
        <v>807.38</v>
      </c>
    </row>
    <row r="337" spans="1:5">
      <c r="A337" s="34" t="s">
        <v>321</v>
      </c>
      <c r="B337" s="34" t="s">
        <v>323</v>
      </c>
      <c r="C337" s="35">
        <v>39272</v>
      </c>
      <c r="D337" s="34">
        <v>10586</v>
      </c>
      <c r="E337" s="36">
        <v>23.8</v>
      </c>
    </row>
    <row r="338" spans="1:5">
      <c r="A338" s="34" t="s">
        <v>322</v>
      </c>
      <c r="B338" s="34" t="s">
        <v>25</v>
      </c>
      <c r="C338" s="35">
        <v>39272</v>
      </c>
      <c r="D338" s="34">
        <v>10568</v>
      </c>
      <c r="E338" s="36">
        <v>155</v>
      </c>
    </row>
    <row r="339" spans="1:5">
      <c r="A339" s="34" t="s">
        <v>322</v>
      </c>
      <c r="B339" s="34" t="s">
        <v>20</v>
      </c>
      <c r="C339" s="35">
        <v>39273</v>
      </c>
      <c r="D339" s="34">
        <v>10588</v>
      </c>
      <c r="E339" s="36">
        <v>3120</v>
      </c>
    </row>
    <row r="340" spans="1:5">
      <c r="A340" s="34" t="s">
        <v>321</v>
      </c>
      <c r="B340" s="34" t="s">
        <v>326</v>
      </c>
      <c r="C340" s="35">
        <v>39273</v>
      </c>
      <c r="D340" s="34">
        <v>10585</v>
      </c>
      <c r="E340" s="36">
        <v>142.5</v>
      </c>
    </row>
    <row r="341" spans="1:5">
      <c r="A341" s="34" t="s">
        <v>321</v>
      </c>
      <c r="B341" s="34" t="s">
        <v>324</v>
      </c>
      <c r="C341" s="35">
        <v>39274</v>
      </c>
      <c r="D341" s="34">
        <v>10569</v>
      </c>
      <c r="E341" s="36">
        <v>890</v>
      </c>
    </row>
    <row r="342" spans="1:5">
      <c r="A342" s="34" t="s">
        <v>322</v>
      </c>
      <c r="B342" s="34" t="s">
        <v>325</v>
      </c>
      <c r="C342" s="35">
        <v>39277</v>
      </c>
      <c r="D342" s="34">
        <v>10589</v>
      </c>
      <c r="E342" s="36">
        <v>72</v>
      </c>
    </row>
    <row r="343" spans="1:5">
      <c r="A343" s="34" t="s">
        <v>322</v>
      </c>
      <c r="B343" s="34" t="s">
        <v>20</v>
      </c>
      <c r="C343" s="35">
        <v>39277</v>
      </c>
      <c r="D343" s="34">
        <v>10595</v>
      </c>
      <c r="E343" s="36">
        <v>4725</v>
      </c>
    </row>
    <row r="344" spans="1:5">
      <c r="A344" s="34" t="s">
        <v>322</v>
      </c>
      <c r="B344" s="34" t="s">
        <v>25</v>
      </c>
      <c r="C344" s="35">
        <v>39277</v>
      </c>
      <c r="D344" s="34">
        <v>10582</v>
      </c>
      <c r="E344" s="36">
        <v>330</v>
      </c>
    </row>
    <row r="345" spans="1:5">
      <c r="A345" s="34" t="s">
        <v>322</v>
      </c>
      <c r="B345" s="34" t="s">
        <v>176</v>
      </c>
      <c r="C345" s="35">
        <v>39277</v>
      </c>
      <c r="D345" s="34">
        <v>10590</v>
      </c>
      <c r="E345" s="36">
        <v>1101</v>
      </c>
    </row>
    <row r="346" spans="1:5">
      <c r="A346" s="34" t="s">
        <v>322</v>
      </c>
      <c r="B346" s="34" t="s">
        <v>178</v>
      </c>
      <c r="C346" s="35">
        <v>39279</v>
      </c>
      <c r="D346" s="34">
        <v>10591</v>
      </c>
      <c r="E346" s="36">
        <v>812.5</v>
      </c>
    </row>
    <row r="347" spans="1:5">
      <c r="A347" s="34" t="s">
        <v>322</v>
      </c>
      <c r="B347" s="34" t="s">
        <v>25</v>
      </c>
      <c r="C347" s="35">
        <v>39279</v>
      </c>
      <c r="D347" s="34">
        <v>10592</v>
      </c>
      <c r="E347" s="36">
        <v>516.46</v>
      </c>
    </row>
    <row r="348" spans="1:5">
      <c r="A348" s="34" t="s">
        <v>322</v>
      </c>
      <c r="B348" s="34" t="s">
        <v>25</v>
      </c>
      <c r="C348" s="35">
        <v>39279</v>
      </c>
      <c r="D348" s="34">
        <v>10594</v>
      </c>
      <c r="E348" s="36">
        <v>565.5</v>
      </c>
    </row>
    <row r="349" spans="1:5">
      <c r="A349" s="34" t="s">
        <v>322</v>
      </c>
      <c r="B349" s="34" t="s">
        <v>178</v>
      </c>
      <c r="C349" s="35">
        <v>39281</v>
      </c>
      <c r="D349" s="34">
        <v>10598</v>
      </c>
      <c r="E349" s="36">
        <v>2388.5</v>
      </c>
    </row>
    <row r="350" spans="1:5">
      <c r="A350" s="34" t="s">
        <v>321</v>
      </c>
      <c r="B350" s="34" t="s">
        <v>326</v>
      </c>
      <c r="C350" s="35">
        <v>39281</v>
      </c>
      <c r="D350" s="34">
        <v>10597</v>
      </c>
      <c r="E350" s="36">
        <v>718.08</v>
      </c>
    </row>
    <row r="351" spans="1:5">
      <c r="A351" s="34" t="s">
        <v>322</v>
      </c>
      <c r="B351" s="34" t="s">
        <v>176</v>
      </c>
      <c r="C351" s="35">
        <v>39284</v>
      </c>
      <c r="D351" s="34">
        <v>10600</v>
      </c>
      <c r="E351" s="36">
        <v>479.8</v>
      </c>
    </row>
    <row r="352" spans="1:5">
      <c r="A352" s="34" t="s">
        <v>321</v>
      </c>
      <c r="B352" s="34" t="s">
        <v>187</v>
      </c>
      <c r="C352" s="35">
        <v>39284</v>
      </c>
      <c r="D352" s="34">
        <v>10599</v>
      </c>
      <c r="E352" s="36">
        <v>493</v>
      </c>
    </row>
    <row r="353" spans="1:5">
      <c r="A353" s="34" t="s">
        <v>322</v>
      </c>
      <c r="B353" s="34" t="s">
        <v>325</v>
      </c>
      <c r="C353" s="35">
        <v>39285</v>
      </c>
      <c r="D353" s="34">
        <v>10602</v>
      </c>
      <c r="E353" s="36">
        <v>48.75</v>
      </c>
    </row>
    <row r="354" spans="1:5">
      <c r="A354" s="34" t="s">
        <v>321</v>
      </c>
      <c r="B354" s="34" t="s">
        <v>326</v>
      </c>
      <c r="C354" s="35">
        <v>39285</v>
      </c>
      <c r="D354" s="34">
        <v>10601</v>
      </c>
      <c r="E354" s="36">
        <v>2285</v>
      </c>
    </row>
    <row r="355" spans="1:5">
      <c r="A355" s="34" t="s">
        <v>321</v>
      </c>
      <c r="B355" s="34" t="s">
        <v>324</v>
      </c>
      <c r="C355" s="35">
        <v>39288</v>
      </c>
      <c r="D355" s="34">
        <v>10607</v>
      </c>
      <c r="E355" s="36">
        <v>6475.4</v>
      </c>
    </row>
    <row r="356" spans="1:5">
      <c r="A356" s="34" t="s">
        <v>322</v>
      </c>
      <c r="B356" s="34" t="s">
        <v>176</v>
      </c>
      <c r="C356" s="35">
        <v>39288</v>
      </c>
      <c r="D356" s="34">
        <v>10578</v>
      </c>
      <c r="E356" s="36">
        <v>477</v>
      </c>
    </row>
    <row r="357" spans="1:5">
      <c r="A357" s="34" t="s">
        <v>322</v>
      </c>
      <c r="B357" s="34" t="s">
        <v>178</v>
      </c>
      <c r="C357" s="35">
        <v>39292</v>
      </c>
      <c r="D357" s="34">
        <v>10604</v>
      </c>
      <c r="E357" s="36">
        <v>230.85</v>
      </c>
    </row>
    <row r="358" spans="1:5">
      <c r="A358" s="34" t="s">
        <v>322</v>
      </c>
      <c r="B358" s="34" t="s">
        <v>178</v>
      </c>
      <c r="C358" s="35">
        <v>39292</v>
      </c>
      <c r="D358" s="34">
        <v>10605</v>
      </c>
      <c r="E358" s="36">
        <v>4109.6899999999996</v>
      </c>
    </row>
    <row r="359" spans="1:5">
      <c r="A359" s="34" t="s">
        <v>321</v>
      </c>
      <c r="B359" s="34" t="s">
        <v>326</v>
      </c>
      <c r="C359" s="35">
        <v>39293</v>
      </c>
      <c r="D359" s="34">
        <v>10609</v>
      </c>
      <c r="E359" s="36">
        <v>424</v>
      </c>
    </row>
    <row r="360" spans="1:5">
      <c r="A360" s="34" t="s">
        <v>322</v>
      </c>
      <c r="B360" s="34" t="s">
        <v>176</v>
      </c>
      <c r="C360" s="35">
        <v>39294</v>
      </c>
      <c r="D360" s="34">
        <v>10606</v>
      </c>
      <c r="E360" s="36">
        <v>1130.4000000000001</v>
      </c>
    </row>
    <row r="361" spans="1:5">
      <c r="A361" s="34" t="s">
        <v>322</v>
      </c>
      <c r="B361" s="34" t="s">
        <v>325</v>
      </c>
      <c r="C361" s="35">
        <v>39295</v>
      </c>
      <c r="D361" s="34">
        <v>10614</v>
      </c>
      <c r="E361" s="36">
        <v>464</v>
      </c>
    </row>
    <row r="362" spans="1:5">
      <c r="A362" s="34" t="s">
        <v>322</v>
      </c>
      <c r="B362" s="34" t="s">
        <v>178</v>
      </c>
      <c r="C362" s="35">
        <v>39295</v>
      </c>
      <c r="D362" s="34">
        <v>10612</v>
      </c>
      <c r="E362" s="36">
        <v>6375</v>
      </c>
    </row>
    <row r="363" spans="1:5">
      <c r="A363" s="34" t="s">
        <v>322</v>
      </c>
      <c r="B363" s="34" t="s">
        <v>176</v>
      </c>
      <c r="C363" s="35">
        <v>39295</v>
      </c>
      <c r="D363" s="34">
        <v>10608</v>
      </c>
      <c r="E363" s="36">
        <v>1064</v>
      </c>
    </row>
    <row r="364" spans="1:5">
      <c r="A364" s="34" t="s">
        <v>322</v>
      </c>
      <c r="B364" s="34" t="s">
        <v>176</v>
      </c>
      <c r="C364" s="35">
        <v>39295</v>
      </c>
      <c r="D364" s="34">
        <v>10613</v>
      </c>
      <c r="E364" s="36">
        <v>353.2</v>
      </c>
    </row>
    <row r="365" spans="1:5">
      <c r="A365" s="34" t="s">
        <v>321</v>
      </c>
      <c r="B365" s="34" t="s">
        <v>187</v>
      </c>
      <c r="C365" s="35">
        <v>39295</v>
      </c>
      <c r="D365" s="34">
        <v>10611</v>
      </c>
      <c r="E365" s="36">
        <v>808</v>
      </c>
    </row>
    <row r="366" spans="1:5">
      <c r="A366" s="34" t="s">
        <v>322</v>
      </c>
      <c r="B366" s="34" t="s">
        <v>176</v>
      </c>
      <c r="C366" s="35">
        <v>39298</v>
      </c>
      <c r="D366" s="34">
        <v>10617</v>
      </c>
      <c r="E366" s="36">
        <v>1402.5</v>
      </c>
    </row>
    <row r="367" spans="1:5">
      <c r="A367" s="34" t="s">
        <v>322</v>
      </c>
      <c r="B367" s="34" t="s">
        <v>178</v>
      </c>
      <c r="C367" s="35">
        <v>39299</v>
      </c>
      <c r="D367" s="34">
        <v>10616</v>
      </c>
      <c r="E367" s="36">
        <v>4806.99</v>
      </c>
    </row>
    <row r="368" spans="1:5">
      <c r="A368" s="34" t="s">
        <v>322</v>
      </c>
      <c r="B368" s="34" t="s">
        <v>325</v>
      </c>
      <c r="C368" s="35">
        <v>39300</v>
      </c>
      <c r="D368" s="34">
        <v>10610</v>
      </c>
      <c r="E368" s="36">
        <v>299.25</v>
      </c>
    </row>
    <row r="369" spans="1:5">
      <c r="A369" s="34" t="s">
        <v>322</v>
      </c>
      <c r="B369" s="34" t="s">
        <v>20</v>
      </c>
      <c r="C369" s="35">
        <v>39300</v>
      </c>
      <c r="D369" s="34">
        <v>10615</v>
      </c>
      <c r="E369" s="36">
        <v>120</v>
      </c>
    </row>
    <row r="370" spans="1:5">
      <c r="A370" s="34" t="s">
        <v>322</v>
      </c>
      <c r="B370" s="34" t="s">
        <v>25</v>
      </c>
      <c r="C370" s="35">
        <v>39301</v>
      </c>
      <c r="D370" s="34">
        <v>10619</v>
      </c>
      <c r="E370" s="36">
        <v>1260</v>
      </c>
    </row>
    <row r="371" spans="1:5">
      <c r="A371" s="34" t="s">
        <v>322</v>
      </c>
      <c r="B371" s="34" t="s">
        <v>325</v>
      </c>
      <c r="C371" s="35">
        <v>39302</v>
      </c>
      <c r="D371" s="34">
        <v>10603</v>
      </c>
      <c r="E371" s="36">
        <v>1483</v>
      </c>
    </row>
    <row r="372" spans="1:5">
      <c r="A372" s="34" t="s">
        <v>322</v>
      </c>
      <c r="B372" s="34" t="s">
        <v>178</v>
      </c>
      <c r="C372" s="35">
        <v>39302</v>
      </c>
      <c r="D372" s="34">
        <v>10618</v>
      </c>
      <c r="E372" s="36">
        <v>2697.5</v>
      </c>
    </row>
    <row r="373" spans="1:5">
      <c r="A373" s="34" t="s">
        <v>322</v>
      </c>
      <c r="B373" s="34" t="s">
        <v>176</v>
      </c>
      <c r="C373" s="35">
        <v>39305</v>
      </c>
      <c r="D373" s="34">
        <v>10621</v>
      </c>
      <c r="E373" s="36">
        <v>758.5</v>
      </c>
    </row>
    <row r="374" spans="1:5">
      <c r="A374" s="34" t="s">
        <v>322</v>
      </c>
      <c r="B374" s="34" t="s">
        <v>176</v>
      </c>
      <c r="C374" s="35">
        <v>39305</v>
      </c>
      <c r="D374" s="34">
        <v>10622</v>
      </c>
      <c r="E374" s="36">
        <v>560</v>
      </c>
    </row>
    <row r="375" spans="1:5">
      <c r="A375" s="34" t="s">
        <v>322</v>
      </c>
      <c r="B375" s="34" t="s">
        <v>325</v>
      </c>
      <c r="C375" s="35">
        <v>39306</v>
      </c>
      <c r="D375" s="34">
        <v>10596</v>
      </c>
      <c r="E375" s="36">
        <v>1180.8800000000001</v>
      </c>
    </row>
    <row r="376" spans="1:5">
      <c r="A376" s="34" t="s">
        <v>322</v>
      </c>
      <c r="B376" s="34" t="s">
        <v>325</v>
      </c>
      <c r="C376" s="35">
        <v>39306</v>
      </c>
      <c r="D376" s="34">
        <v>10623</v>
      </c>
      <c r="E376" s="36">
        <v>1336.95</v>
      </c>
    </row>
    <row r="377" spans="1:5">
      <c r="A377" s="34" t="s">
        <v>321</v>
      </c>
      <c r="B377" s="34" t="s">
        <v>326</v>
      </c>
      <c r="C377" s="35">
        <v>39307</v>
      </c>
      <c r="D377" s="34">
        <v>10593</v>
      </c>
      <c r="E377" s="36">
        <v>1994.4</v>
      </c>
    </row>
    <row r="378" spans="1:5">
      <c r="A378" s="34" t="s">
        <v>322</v>
      </c>
      <c r="B378" s="34" t="s">
        <v>20</v>
      </c>
      <c r="C378" s="35">
        <v>39308</v>
      </c>
      <c r="D378" s="34">
        <v>10620</v>
      </c>
      <c r="E378" s="36">
        <v>57.5</v>
      </c>
    </row>
    <row r="379" spans="1:5">
      <c r="A379" s="34" t="s">
        <v>322</v>
      </c>
      <c r="B379" s="34" t="s">
        <v>25</v>
      </c>
      <c r="C379" s="35">
        <v>39308</v>
      </c>
      <c r="D379" s="34">
        <v>10625</v>
      </c>
      <c r="E379" s="36">
        <v>479.75</v>
      </c>
    </row>
    <row r="380" spans="1:5">
      <c r="A380" s="34" t="s">
        <v>322</v>
      </c>
      <c r="B380" s="34" t="s">
        <v>325</v>
      </c>
      <c r="C380" s="35">
        <v>39309</v>
      </c>
      <c r="D380" s="34">
        <v>10631</v>
      </c>
      <c r="E380" s="36">
        <v>55.8</v>
      </c>
    </row>
    <row r="381" spans="1:5">
      <c r="A381" s="34" t="s">
        <v>321</v>
      </c>
      <c r="B381" s="34" t="s">
        <v>326</v>
      </c>
      <c r="C381" s="35">
        <v>39312</v>
      </c>
      <c r="D381" s="34">
        <v>10633</v>
      </c>
      <c r="E381" s="36">
        <v>5510.59</v>
      </c>
    </row>
    <row r="382" spans="1:5">
      <c r="A382" s="34" t="s">
        <v>322</v>
      </c>
      <c r="B382" s="34" t="s">
        <v>325</v>
      </c>
      <c r="C382" s="35">
        <v>39313</v>
      </c>
      <c r="D382" s="34">
        <v>10632</v>
      </c>
      <c r="E382" s="36">
        <v>589</v>
      </c>
    </row>
    <row r="383" spans="1:5">
      <c r="A383" s="34" t="s">
        <v>322</v>
      </c>
      <c r="B383" s="34" t="s">
        <v>178</v>
      </c>
      <c r="C383" s="35">
        <v>39313</v>
      </c>
      <c r="D383" s="34">
        <v>10630</v>
      </c>
      <c r="E383" s="36">
        <v>903.6</v>
      </c>
    </row>
    <row r="384" spans="1:5">
      <c r="A384" s="34" t="s">
        <v>322</v>
      </c>
      <c r="B384" s="34" t="s">
        <v>176</v>
      </c>
      <c r="C384" s="35">
        <v>39313</v>
      </c>
      <c r="D384" s="34">
        <v>10624</v>
      </c>
      <c r="E384" s="36">
        <v>1393.24</v>
      </c>
    </row>
    <row r="385" spans="1:5">
      <c r="A385" s="34" t="s">
        <v>322</v>
      </c>
      <c r="B385" s="34" t="s">
        <v>178</v>
      </c>
      <c r="C385" s="35">
        <v>39314</v>
      </c>
      <c r="D385" s="34">
        <v>10626</v>
      </c>
      <c r="E385" s="36">
        <v>1503.6</v>
      </c>
    </row>
    <row r="386" spans="1:5">
      <c r="A386" s="34" t="s">
        <v>322</v>
      </c>
      <c r="B386" s="34" t="s">
        <v>176</v>
      </c>
      <c r="C386" s="35">
        <v>39314</v>
      </c>
      <c r="D386" s="34">
        <v>10628</v>
      </c>
      <c r="E386" s="36">
        <v>450</v>
      </c>
    </row>
    <row r="387" spans="1:5">
      <c r="A387" s="34" t="s">
        <v>322</v>
      </c>
      <c r="B387" s="34" t="s">
        <v>176</v>
      </c>
      <c r="C387" s="35">
        <v>39314</v>
      </c>
      <c r="D387" s="34">
        <v>10629</v>
      </c>
      <c r="E387" s="36">
        <v>2775.05</v>
      </c>
    </row>
    <row r="388" spans="1:5">
      <c r="A388" s="34" t="s">
        <v>322</v>
      </c>
      <c r="B388" s="34" t="s">
        <v>325</v>
      </c>
      <c r="C388" s="35">
        <v>39315</v>
      </c>
      <c r="D388" s="34">
        <v>10627</v>
      </c>
      <c r="E388" s="36">
        <v>1185.75</v>
      </c>
    </row>
    <row r="389" spans="1:5">
      <c r="A389" s="34" t="s">
        <v>322</v>
      </c>
      <c r="B389" s="34" t="s">
        <v>325</v>
      </c>
      <c r="C389" s="35">
        <v>39315</v>
      </c>
      <c r="D389" s="34">
        <v>10635</v>
      </c>
      <c r="E389" s="36">
        <v>1326.22</v>
      </c>
    </row>
    <row r="390" spans="1:5">
      <c r="A390" s="34" t="s">
        <v>322</v>
      </c>
      <c r="B390" s="34" t="s">
        <v>176</v>
      </c>
      <c r="C390" s="35">
        <v>39315</v>
      </c>
      <c r="D390" s="34">
        <v>10634</v>
      </c>
      <c r="E390" s="36">
        <v>4985.5</v>
      </c>
    </row>
    <row r="391" spans="1:5">
      <c r="A391" s="34" t="s">
        <v>322</v>
      </c>
      <c r="B391" s="34" t="s">
        <v>176</v>
      </c>
      <c r="C391" s="35">
        <v>39320</v>
      </c>
      <c r="D391" s="34">
        <v>10636</v>
      </c>
      <c r="E391" s="36">
        <v>629.5</v>
      </c>
    </row>
    <row r="392" spans="1:5">
      <c r="A392" s="34" t="s">
        <v>322</v>
      </c>
      <c r="B392" s="34" t="s">
        <v>176</v>
      </c>
      <c r="C392" s="35">
        <v>39320</v>
      </c>
      <c r="D392" s="34">
        <v>10641</v>
      </c>
      <c r="E392" s="36">
        <v>2054</v>
      </c>
    </row>
    <row r="393" spans="1:5">
      <c r="A393" s="34" t="s">
        <v>321</v>
      </c>
      <c r="B393" s="34" t="s">
        <v>187</v>
      </c>
      <c r="C393" s="35">
        <v>39320</v>
      </c>
      <c r="D393" s="34">
        <v>10637</v>
      </c>
      <c r="E393" s="36">
        <v>2761.94</v>
      </c>
    </row>
    <row r="394" spans="1:5">
      <c r="A394" s="34" t="s">
        <v>321</v>
      </c>
      <c r="B394" s="34" t="s">
        <v>326</v>
      </c>
      <c r="C394" s="35">
        <v>39321</v>
      </c>
      <c r="D394" s="34">
        <v>10639</v>
      </c>
      <c r="E394" s="36">
        <v>500</v>
      </c>
    </row>
    <row r="395" spans="1:5">
      <c r="A395" s="34" t="s">
        <v>322</v>
      </c>
      <c r="B395" s="34" t="s">
        <v>176</v>
      </c>
      <c r="C395" s="35">
        <v>39322</v>
      </c>
      <c r="D395" s="34">
        <v>10640</v>
      </c>
      <c r="E395" s="36">
        <v>708.75</v>
      </c>
    </row>
    <row r="396" spans="1:5">
      <c r="A396" s="34" t="s">
        <v>321</v>
      </c>
      <c r="B396" s="34" t="s">
        <v>324</v>
      </c>
      <c r="C396" s="35">
        <v>39323</v>
      </c>
      <c r="D396" s="34">
        <v>10649</v>
      </c>
      <c r="E396" s="36">
        <v>1434</v>
      </c>
    </row>
    <row r="397" spans="1:5">
      <c r="A397" s="34" t="s">
        <v>322</v>
      </c>
      <c r="B397" s="34" t="s">
        <v>25</v>
      </c>
      <c r="C397" s="35">
        <v>39326</v>
      </c>
      <c r="D397" s="34">
        <v>10638</v>
      </c>
      <c r="E397" s="36">
        <v>2720.05</v>
      </c>
    </row>
    <row r="398" spans="1:5">
      <c r="A398" s="34" t="s">
        <v>322</v>
      </c>
      <c r="B398" s="34" t="s">
        <v>25</v>
      </c>
      <c r="C398" s="35">
        <v>39326</v>
      </c>
      <c r="D398" s="34">
        <v>10644</v>
      </c>
      <c r="E398" s="36">
        <v>1371.8</v>
      </c>
    </row>
    <row r="399" spans="1:5">
      <c r="A399" s="34" t="s">
        <v>322</v>
      </c>
      <c r="B399" s="34" t="s">
        <v>176</v>
      </c>
      <c r="C399" s="35">
        <v>39327</v>
      </c>
      <c r="D399" s="34">
        <v>10645</v>
      </c>
      <c r="E399" s="36">
        <v>1535</v>
      </c>
    </row>
    <row r="400" spans="1:5">
      <c r="A400" s="34" t="s">
        <v>321</v>
      </c>
      <c r="B400" s="34" t="s">
        <v>187</v>
      </c>
      <c r="C400" s="35">
        <v>39327</v>
      </c>
      <c r="D400" s="34">
        <v>10643</v>
      </c>
      <c r="E400" s="36">
        <v>814.5</v>
      </c>
    </row>
    <row r="401" spans="1:5">
      <c r="A401" s="34" t="s">
        <v>321</v>
      </c>
      <c r="B401" s="34" t="s">
        <v>324</v>
      </c>
      <c r="C401" s="35">
        <v>39328</v>
      </c>
      <c r="D401" s="34">
        <v>10650</v>
      </c>
      <c r="E401" s="36">
        <v>1779.2</v>
      </c>
    </row>
    <row r="402" spans="1:5">
      <c r="A402" s="34" t="s">
        <v>321</v>
      </c>
      <c r="B402" s="34" t="s">
        <v>323</v>
      </c>
      <c r="C402" s="35">
        <v>39328</v>
      </c>
      <c r="D402" s="34">
        <v>10646</v>
      </c>
      <c r="E402" s="36">
        <v>1446</v>
      </c>
    </row>
    <row r="403" spans="1:5">
      <c r="A403" s="34" t="s">
        <v>322</v>
      </c>
      <c r="B403" s="34" t="s">
        <v>176</v>
      </c>
      <c r="C403" s="35">
        <v>39328</v>
      </c>
      <c r="D403" s="34">
        <v>10647</v>
      </c>
      <c r="E403" s="36">
        <v>636</v>
      </c>
    </row>
    <row r="404" spans="1:5">
      <c r="A404" s="34" t="s">
        <v>321</v>
      </c>
      <c r="B404" s="34" t="s">
        <v>326</v>
      </c>
      <c r="C404" s="35">
        <v>39330</v>
      </c>
      <c r="D404" s="34">
        <v>10642</v>
      </c>
      <c r="E404" s="36">
        <v>696</v>
      </c>
    </row>
    <row r="405" spans="1:5">
      <c r="A405" s="34" t="s">
        <v>322</v>
      </c>
      <c r="B405" s="34" t="s">
        <v>176</v>
      </c>
      <c r="C405" s="35">
        <v>39333</v>
      </c>
      <c r="D405" s="34">
        <v>10652</v>
      </c>
      <c r="E405" s="36">
        <v>318.83999999999997</v>
      </c>
    </row>
    <row r="406" spans="1:5">
      <c r="A406" s="34" t="s">
        <v>322</v>
      </c>
      <c r="B406" s="34" t="s">
        <v>176</v>
      </c>
      <c r="C406" s="35">
        <v>39333</v>
      </c>
      <c r="D406" s="34">
        <v>10658</v>
      </c>
      <c r="E406" s="36">
        <v>4464.6000000000004</v>
      </c>
    </row>
    <row r="407" spans="1:5">
      <c r="A407" s="34" t="s">
        <v>321</v>
      </c>
      <c r="B407" s="34" t="s">
        <v>324</v>
      </c>
      <c r="C407" s="35">
        <v>39334</v>
      </c>
      <c r="D407" s="34">
        <v>10648</v>
      </c>
      <c r="E407" s="36">
        <v>372.37</v>
      </c>
    </row>
    <row r="408" spans="1:5">
      <c r="A408" s="34" t="s">
        <v>321</v>
      </c>
      <c r="B408" s="34" t="s">
        <v>326</v>
      </c>
      <c r="C408" s="35">
        <v>39335</v>
      </c>
      <c r="D408" s="34">
        <v>10659</v>
      </c>
      <c r="E408" s="36">
        <v>1227.02</v>
      </c>
    </row>
    <row r="409" spans="1:5">
      <c r="A409" s="34" t="s">
        <v>321</v>
      </c>
      <c r="B409" s="34" t="s">
        <v>187</v>
      </c>
      <c r="C409" s="35">
        <v>39335</v>
      </c>
      <c r="D409" s="34">
        <v>10656</v>
      </c>
      <c r="E409" s="36">
        <v>604.21</v>
      </c>
    </row>
    <row r="410" spans="1:5">
      <c r="A410" s="34" t="s">
        <v>321</v>
      </c>
      <c r="B410" s="34" t="s">
        <v>324</v>
      </c>
      <c r="C410" s="35">
        <v>39336</v>
      </c>
      <c r="D410" s="34">
        <v>10654</v>
      </c>
      <c r="E410" s="36">
        <v>601.83000000000004</v>
      </c>
    </row>
    <row r="411" spans="1:5">
      <c r="A411" s="34" t="s">
        <v>322</v>
      </c>
      <c r="B411" s="34" t="s">
        <v>325</v>
      </c>
      <c r="C411" s="35">
        <v>39336</v>
      </c>
      <c r="D411" s="34">
        <v>10651</v>
      </c>
      <c r="E411" s="36">
        <v>397.8</v>
      </c>
    </row>
    <row r="412" spans="1:5">
      <c r="A412" s="34" t="s">
        <v>322</v>
      </c>
      <c r="B412" s="34" t="s">
        <v>178</v>
      </c>
      <c r="C412" s="35">
        <v>39336</v>
      </c>
      <c r="D412" s="34">
        <v>10655</v>
      </c>
      <c r="E412" s="36">
        <v>154.4</v>
      </c>
    </row>
    <row r="413" spans="1:5">
      <c r="A413" s="34" t="s">
        <v>322</v>
      </c>
      <c r="B413" s="34" t="s">
        <v>20</v>
      </c>
      <c r="C413" s="35">
        <v>39340</v>
      </c>
      <c r="D413" s="34">
        <v>10657</v>
      </c>
      <c r="E413" s="36">
        <v>4371.6000000000004</v>
      </c>
    </row>
    <row r="414" spans="1:5">
      <c r="A414" s="34" t="s">
        <v>321</v>
      </c>
      <c r="B414" s="34" t="s">
        <v>326</v>
      </c>
      <c r="C414" s="35">
        <v>39340</v>
      </c>
      <c r="D414" s="34">
        <v>10661</v>
      </c>
      <c r="E414" s="36">
        <v>562.6</v>
      </c>
    </row>
    <row r="415" spans="1:5">
      <c r="A415" s="34" t="s">
        <v>322</v>
      </c>
      <c r="B415" s="34" t="s">
        <v>178</v>
      </c>
      <c r="C415" s="35">
        <v>39342</v>
      </c>
      <c r="D415" s="34">
        <v>10665</v>
      </c>
      <c r="E415" s="36">
        <v>1295</v>
      </c>
    </row>
    <row r="416" spans="1:5">
      <c r="A416" s="34" t="s">
        <v>322</v>
      </c>
      <c r="B416" s="34" t="s">
        <v>25</v>
      </c>
      <c r="C416" s="35">
        <v>39343</v>
      </c>
      <c r="D416" s="34">
        <v>10662</v>
      </c>
      <c r="E416" s="36">
        <v>125</v>
      </c>
    </row>
    <row r="417" spans="1:5">
      <c r="A417" s="34" t="s">
        <v>322</v>
      </c>
      <c r="B417" s="34" t="s">
        <v>176</v>
      </c>
      <c r="C417" s="35">
        <v>39343</v>
      </c>
      <c r="D417" s="34">
        <v>10670</v>
      </c>
      <c r="E417" s="36">
        <v>2301.75</v>
      </c>
    </row>
    <row r="418" spans="1:5">
      <c r="A418" s="34" t="s">
        <v>322</v>
      </c>
      <c r="B418" s="34" t="s">
        <v>178</v>
      </c>
      <c r="C418" s="35">
        <v>39344</v>
      </c>
      <c r="D418" s="34">
        <v>10653</v>
      </c>
      <c r="E418" s="36">
        <v>1083.1500000000001</v>
      </c>
    </row>
    <row r="419" spans="1:5">
      <c r="A419" s="34" t="s">
        <v>322</v>
      </c>
      <c r="B419" s="34" t="s">
        <v>178</v>
      </c>
      <c r="C419" s="35">
        <v>39344</v>
      </c>
      <c r="D419" s="34">
        <v>10664</v>
      </c>
      <c r="E419" s="36">
        <v>1288.3900000000001</v>
      </c>
    </row>
    <row r="420" spans="1:5">
      <c r="A420" s="34" t="s">
        <v>322</v>
      </c>
      <c r="B420" s="34" t="s">
        <v>20</v>
      </c>
      <c r="C420" s="35">
        <v>39344</v>
      </c>
      <c r="D420" s="34">
        <v>10673</v>
      </c>
      <c r="E420" s="36">
        <v>412.35</v>
      </c>
    </row>
    <row r="421" spans="1:5">
      <c r="A421" s="34" t="s">
        <v>321</v>
      </c>
      <c r="B421" s="34" t="s">
        <v>326</v>
      </c>
      <c r="C421" s="35">
        <v>39344</v>
      </c>
      <c r="D421" s="34">
        <v>10667</v>
      </c>
      <c r="E421" s="36">
        <v>1536.8</v>
      </c>
    </row>
    <row r="422" spans="1:5">
      <c r="A422" s="34" t="s">
        <v>322</v>
      </c>
      <c r="B422" s="34" t="s">
        <v>20</v>
      </c>
      <c r="C422" s="35">
        <v>39347</v>
      </c>
      <c r="D422" s="34">
        <v>10669</v>
      </c>
      <c r="E422" s="36">
        <v>570</v>
      </c>
    </row>
    <row r="423" spans="1:5">
      <c r="A423" s="34" t="s">
        <v>321</v>
      </c>
      <c r="B423" s="34" t="s">
        <v>326</v>
      </c>
      <c r="C423" s="35">
        <v>39347</v>
      </c>
      <c r="D423" s="34">
        <v>10666</v>
      </c>
      <c r="E423" s="36">
        <v>4666.9399999999996</v>
      </c>
    </row>
    <row r="424" spans="1:5">
      <c r="A424" s="34" t="s">
        <v>321</v>
      </c>
      <c r="B424" s="34" t="s">
        <v>324</v>
      </c>
      <c r="C424" s="35">
        <v>39348</v>
      </c>
      <c r="D424" s="34">
        <v>10675</v>
      </c>
      <c r="E424" s="36">
        <v>1423</v>
      </c>
    </row>
    <row r="425" spans="1:5">
      <c r="A425" s="34" t="s">
        <v>322</v>
      </c>
      <c r="B425" s="34" t="s">
        <v>178</v>
      </c>
      <c r="C425" s="35">
        <v>39348</v>
      </c>
      <c r="D425" s="34">
        <v>10668</v>
      </c>
      <c r="E425" s="36">
        <v>625.27</v>
      </c>
    </row>
    <row r="426" spans="1:5">
      <c r="A426" s="34" t="s">
        <v>322</v>
      </c>
      <c r="B426" s="34" t="s">
        <v>178</v>
      </c>
      <c r="C426" s="35">
        <v>39349</v>
      </c>
      <c r="D426" s="34">
        <v>10671</v>
      </c>
      <c r="E426" s="36">
        <v>920.1</v>
      </c>
    </row>
    <row r="427" spans="1:5">
      <c r="A427" s="34" t="s">
        <v>322</v>
      </c>
      <c r="B427" s="34" t="s">
        <v>178</v>
      </c>
      <c r="C427" s="35">
        <v>39351</v>
      </c>
      <c r="D427" s="34">
        <v>10677</v>
      </c>
      <c r="E427" s="36">
        <v>813.36</v>
      </c>
    </row>
    <row r="428" spans="1:5">
      <c r="A428" s="34" t="s">
        <v>322</v>
      </c>
      <c r="B428" s="34" t="s">
        <v>178</v>
      </c>
      <c r="C428" s="35">
        <v>39351</v>
      </c>
      <c r="D428" s="34">
        <v>10680</v>
      </c>
      <c r="E428" s="36">
        <v>1261.8800000000001</v>
      </c>
    </row>
    <row r="429" spans="1:5">
      <c r="A429" s="34" t="s">
        <v>321</v>
      </c>
      <c r="B429" s="34" t="s">
        <v>323</v>
      </c>
      <c r="C429" s="35">
        <v>39351</v>
      </c>
      <c r="D429" s="34">
        <v>10672</v>
      </c>
      <c r="E429" s="36">
        <v>3815.25</v>
      </c>
    </row>
    <row r="430" spans="1:5">
      <c r="A430" s="34" t="s">
        <v>322</v>
      </c>
      <c r="B430" s="34" t="s">
        <v>20</v>
      </c>
      <c r="C430" s="35">
        <v>39354</v>
      </c>
      <c r="D430" s="34">
        <v>10676</v>
      </c>
      <c r="E430" s="36">
        <v>534.85</v>
      </c>
    </row>
    <row r="431" spans="1:5">
      <c r="A431" s="34" t="s">
        <v>322</v>
      </c>
      <c r="B431" s="34" t="s">
        <v>325</v>
      </c>
      <c r="C431" s="35">
        <v>39355</v>
      </c>
      <c r="D431" s="34">
        <v>10679</v>
      </c>
      <c r="E431" s="36">
        <v>660</v>
      </c>
    </row>
    <row r="432" spans="1:5">
      <c r="A432" s="34" t="s">
        <v>322</v>
      </c>
      <c r="B432" s="34" t="s">
        <v>25</v>
      </c>
      <c r="C432" s="35">
        <v>39355</v>
      </c>
      <c r="D432" s="34">
        <v>10681</v>
      </c>
      <c r="E432" s="36">
        <v>1287.4000000000001</v>
      </c>
    </row>
    <row r="433" spans="1:5">
      <c r="A433" s="34" t="s">
        <v>322</v>
      </c>
      <c r="B433" s="34" t="s">
        <v>25</v>
      </c>
      <c r="C433" s="35">
        <v>39355</v>
      </c>
      <c r="D433" s="34">
        <v>10684</v>
      </c>
      <c r="E433" s="36">
        <v>1768</v>
      </c>
    </row>
    <row r="434" spans="1:5">
      <c r="A434" s="34" t="s">
        <v>322</v>
      </c>
      <c r="B434" s="34" t="s">
        <v>176</v>
      </c>
      <c r="C434" s="35">
        <v>39355</v>
      </c>
      <c r="D434" s="34">
        <v>10674</v>
      </c>
      <c r="E434" s="36">
        <v>45</v>
      </c>
    </row>
    <row r="435" spans="1:5">
      <c r="A435" s="34" t="s">
        <v>322</v>
      </c>
      <c r="B435" s="34" t="s">
        <v>20</v>
      </c>
      <c r="C435" s="35">
        <v>39356</v>
      </c>
      <c r="D435" s="34">
        <v>10683</v>
      </c>
      <c r="E435" s="36">
        <v>63</v>
      </c>
    </row>
    <row r="436" spans="1:5">
      <c r="A436" s="34" t="s">
        <v>322</v>
      </c>
      <c r="B436" s="34" t="s">
        <v>25</v>
      </c>
      <c r="C436" s="35">
        <v>39356</v>
      </c>
      <c r="D436" s="34">
        <v>10682</v>
      </c>
      <c r="E436" s="36">
        <v>375.5</v>
      </c>
    </row>
    <row r="437" spans="1:5">
      <c r="A437" s="34" t="s">
        <v>322</v>
      </c>
      <c r="B437" s="34" t="s">
        <v>178</v>
      </c>
      <c r="C437" s="35">
        <v>39358</v>
      </c>
      <c r="D437" s="34">
        <v>10690</v>
      </c>
      <c r="E437" s="36">
        <v>862.5</v>
      </c>
    </row>
    <row r="438" spans="1:5">
      <c r="A438" s="34" t="s">
        <v>322</v>
      </c>
      <c r="B438" s="34" t="s">
        <v>20</v>
      </c>
      <c r="C438" s="35">
        <v>39358</v>
      </c>
      <c r="D438" s="34">
        <v>10663</v>
      </c>
      <c r="E438" s="36">
        <v>1930.4</v>
      </c>
    </row>
    <row r="439" spans="1:5">
      <c r="A439" s="34" t="s">
        <v>322</v>
      </c>
      <c r="B439" s="34" t="s">
        <v>176</v>
      </c>
      <c r="C439" s="35">
        <v>39358</v>
      </c>
      <c r="D439" s="34">
        <v>10685</v>
      </c>
      <c r="E439" s="36">
        <v>801.1</v>
      </c>
    </row>
    <row r="440" spans="1:5">
      <c r="A440" s="34" t="s">
        <v>322</v>
      </c>
      <c r="B440" s="34" t="s">
        <v>178</v>
      </c>
      <c r="C440" s="35">
        <v>39362</v>
      </c>
      <c r="D440" s="34">
        <v>10689</v>
      </c>
      <c r="E440" s="36">
        <v>472.5</v>
      </c>
    </row>
    <row r="441" spans="1:5">
      <c r="A441" s="34" t="s">
        <v>322</v>
      </c>
      <c r="B441" s="34" t="s">
        <v>176</v>
      </c>
      <c r="C441" s="35">
        <v>39362</v>
      </c>
      <c r="D441" s="34">
        <v>10688</v>
      </c>
      <c r="E441" s="36">
        <v>3160.6</v>
      </c>
    </row>
    <row r="442" spans="1:5">
      <c r="A442" s="34" t="s">
        <v>322</v>
      </c>
      <c r="B442" s="34" t="s">
        <v>20</v>
      </c>
      <c r="C442" s="35">
        <v>39363</v>
      </c>
      <c r="D442" s="34">
        <v>10686</v>
      </c>
      <c r="E442" s="36">
        <v>1404.45</v>
      </c>
    </row>
    <row r="443" spans="1:5">
      <c r="A443" s="34" t="s">
        <v>322</v>
      </c>
      <c r="B443" s="34" t="s">
        <v>325</v>
      </c>
      <c r="C443" s="35">
        <v>39364</v>
      </c>
      <c r="D443" s="34">
        <v>10694</v>
      </c>
      <c r="E443" s="36">
        <v>4825</v>
      </c>
    </row>
    <row r="444" spans="1:5">
      <c r="A444" s="34" t="s">
        <v>322</v>
      </c>
      <c r="B444" s="34" t="s">
        <v>25</v>
      </c>
      <c r="C444" s="35">
        <v>39365</v>
      </c>
      <c r="D444" s="34">
        <v>10693</v>
      </c>
      <c r="E444" s="36">
        <v>2071.1999999999998</v>
      </c>
    </row>
    <row r="445" spans="1:5">
      <c r="A445" s="34" t="s">
        <v>322</v>
      </c>
      <c r="B445" s="34" t="s">
        <v>25</v>
      </c>
      <c r="C445" s="35">
        <v>39368</v>
      </c>
      <c r="D445" s="34">
        <v>10699</v>
      </c>
      <c r="E445" s="36">
        <v>114</v>
      </c>
    </row>
    <row r="446" spans="1:5">
      <c r="A446" s="34" t="s">
        <v>322</v>
      </c>
      <c r="B446" s="34" t="s">
        <v>176</v>
      </c>
      <c r="C446" s="35">
        <v>39368</v>
      </c>
      <c r="D446" s="34">
        <v>10692</v>
      </c>
      <c r="E446" s="36">
        <v>878</v>
      </c>
    </row>
    <row r="447" spans="1:5">
      <c r="A447" s="34" t="s">
        <v>322</v>
      </c>
      <c r="B447" s="34" t="s">
        <v>325</v>
      </c>
      <c r="C447" s="35">
        <v>39369</v>
      </c>
      <c r="D447" s="34">
        <v>10696</v>
      </c>
      <c r="E447" s="36">
        <v>996</v>
      </c>
    </row>
    <row r="448" spans="1:5">
      <c r="A448" s="34" t="s">
        <v>321</v>
      </c>
      <c r="B448" s="34" t="s">
        <v>326</v>
      </c>
      <c r="C448" s="35">
        <v>39369</v>
      </c>
      <c r="D448" s="34">
        <v>10695</v>
      </c>
      <c r="E448" s="36">
        <v>642</v>
      </c>
    </row>
    <row r="449" spans="1:5">
      <c r="A449" s="34" t="s">
        <v>322</v>
      </c>
      <c r="B449" s="34" t="s">
        <v>25</v>
      </c>
      <c r="C449" s="35">
        <v>39369</v>
      </c>
      <c r="D449" s="34">
        <v>10697</v>
      </c>
      <c r="E449" s="36">
        <v>805.43</v>
      </c>
    </row>
    <row r="450" spans="1:5">
      <c r="A450" s="34" t="s">
        <v>322</v>
      </c>
      <c r="B450" s="34" t="s">
        <v>325</v>
      </c>
      <c r="C450" s="35">
        <v>39370</v>
      </c>
      <c r="D450" s="34">
        <v>10660</v>
      </c>
      <c r="E450" s="36">
        <v>1701</v>
      </c>
    </row>
    <row r="451" spans="1:5">
      <c r="A451" s="34" t="s">
        <v>321</v>
      </c>
      <c r="B451" s="34" t="s">
        <v>187</v>
      </c>
      <c r="C451" s="35">
        <v>39370</v>
      </c>
      <c r="D451" s="34">
        <v>10701</v>
      </c>
      <c r="E451" s="36">
        <v>2864.5</v>
      </c>
    </row>
    <row r="452" spans="1:5">
      <c r="A452" s="34" t="s">
        <v>321</v>
      </c>
      <c r="B452" s="34" t="s">
        <v>326</v>
      </c>
      <c r="C452" s="35">
        <v>39371</v>
      </c>
      <c r="D452" s="34">
        <v>10678</v>
      </c>
      <c r="E452" s="36">
        <v>5256.5</v>
      </c>
    </row>
    <row r="453" spans="1:5">
      <c r="A453" s="34" t="s">
        <v>322</v>
      </c>
      <c r="B453" s="34" t="s">
        <v>25</v>
      </c>
      <c r="C453" s="35">
        <v>39371</v>
      </c>
      <c r="D453" s="34">
        <v>10700</v>
      </c>
      <c r="E453" s="36">
        <v>1638.4</v>
      </c>
    </row>
    <row r="454" spans="1:5">
      <c r="A454" s="34" t="s">
        <v>322</v>
      </c>
      <c r="B454" s="34" t="s">
        <v>176</v>
      </c>
      <c r="C454" s="35">
        <v>39372</v>
      </c>
      <c r="D454" s="34">
        <v>10698</v>
      </c>
      <c r="E454" s="36">
        <v>3436.45</v>
      </c>
    </row>
    <row r="455" spans="1:5">
      <c r="A455" s="34" t="s">
        <v>321</v>
      </c>
      <c r="B455" s="34" t="s">
        <v>187</v>
      </c>
      <c r="C455" s="35">
        <v>39375</v>
      </c>
      <c r="D455" s="34">
        <v>10703</v>
      </c>
      <c r="E455" s="36">
        <v>2545</v>
      </c>
    </row>
    <row r="456" spans="1:5">
      <c r="A456" s="34" t="s">
        <v>322</v>
      </c>
      <c r="B456" s="34" t="s">
        <v>325</v>
      </c>
      <c r="C456" s="35">
        <v>39376</v>
      </c>
      <c r="D456" s="34">
        <v>10706</v>
      </c>
      <c r="E456" s="36">
        <v>1893</v>
      </c>
    </row>
    <row r="457" spans="1:5">
      <c r="A457" s="34" t="s">
        <v>322</v>
      </c>
      <c r="B457" s="34" t="s">
        <v>176</v>
      </c>
      <c r="C457" s="35">
        <v>39376</v>
      </c>
      <c r="D457" s="34">
        <v>10702</v>
      </c>
      <c r="E457" s="36">
        <v>330</v>
      </c>
    </row>
    <row r="458" spans="1:5">
      <c r="A458" s="34" t="s">
        <v>322</v>
      </c>
      <c r="B458" s="34" t="s">
        <v>20</v>
      </c>
      <c r="C458" s="35">
        <v>39377</v>
      </c>
      <c r="D458" s="34">
        <v>10691</v>
      </c>
      <c r="E458" s="36">
        <v>10164.799999999999</v>
      </c>
    </row>
    <row r="459" spans="1:5">
      <c r="A459" s="34" t="s">
        <v>322</v>
      </c>
      <c r="B459" s="34" t="s">
        <v>178</v>
      </c>
      <c r="C459" s="35">
        <v>39378</v>
      </c>
      <c r="D459" s="34">
        <v>10710</v>
      </c>
      <c r="E459" s="36">
        <v>93.5</v>
      </c>
    </row>
    <row r="460" spans="1:5">
      <c r="A460" s="34" t="s">
        <v>322</v>
      </c>
      <c r="B460" s="34" t="s">
        <v>176</v>
      </c>
      <c r="C460" s="35">
        <v>39378</v>
      </c>
      <c r="D460" s="34">
        <v>10707</v>
      </c>
      <c r="E460" s="36">
        <v>1641</v>
      </c>
    </row>
    <row r="461" spans="1:5">
      <c r="A461" s="34" t="s">
        <v>322</v>
      </c>
      <c r="B461" s="34" t="s">
        <v>178</v>
      </c>
      <c r="C461" s="35">
        <v>39379</v>
      </c>
      <c r="D461" s="34">
        <v>10713</v>
      </c>
      <c r="E461" s="36">
        <v>2827.9</v>
      </c>
    </row>
    <row r="462" spans="1:5">
      <c r="A462" s="34" t="s">
        <v>321</v>
      </c>
      <c r="B462" s="34" t="s">
        <v>324</v>
      </c>
      <c r="C462" s="35">
        <v>39382</v>
      </c>
      <c r="D462" s="34">
        <v>10714</v>
      </c>
      <c r="E462" s="36">
        <v>2205.75</v>
      </c>
    </row>
    <row r="463" spans="1:5">
      <c r="A463" s="34" t="s">
        <v>322</v>
      </c>
      <c r="B463" s="34" t="s">
        <v>176</v>
      </c>
      <c r="C463" s="35">
        <v>39382</v>
      </c>
      <c r="D463" s="34">
        <v>10716</v>
      </c>
      <c r="E463" s="36">
        <v>706</v>
      </c>
    </row>
    <row r="464" spans="1:5">
      <c r="A464" s="34" t="s">
        <v>321</v>
      </c>
      <c r="B464" s="34" t="s">
        <v>324</v>
      </c>
      <c r="C464" s="35">
        <v>39384</v>
      </c>
      <c r="D464" s="34">
        <v>10711</v>
      </c>
      <c r="E464" s="36">
        <v>4451.7</v>
      </c>
    </row>
    <row r="465" spans="1:5">
      <c r="A465" s="34" t="s">
        <v>322</v>
      </c>
      <c r="B465" s="34" t="s">
        <v>178</v>
      </c>
      <c r="C465" s="35">
        <v>39384</v>
      </c>
      <c r="D465" s="34">
        <v>10717</v>
      </c>
      <c r="E465" s="36">
        <v>1270.75</v>
      </c>
    </row>
    <row r="466" spans="1:5">
      <c r="A466" s="34" t="s">
        <v>322</v>
      </c>
      <c r="B466" s="34" t="s">
        <v>178</v>
      </c>
      <c r="C466" s="35">
        <v>39384</v>
      </c>
      <c r="D466" s="34">
        <v>10718</v>
      </c>
      <c r="E466" s="36">
        <v>3463</v>
      </c>
    </row>
    <row r="467" spans="1:5">
      <c r="A467" s="34" t="s">
        <v>322</v>
      </c>
      <c r="B467" s="34" t="s">
        <v>25</v>
      </c>
      <c r="C467" s="35">
        <v>39384</v>
      </c>
      <c r="D467" s="34">
        <v>10715</v>
      </c>
      <c r="E467" s="36">
        <v>1296</v>
      </c>
    </row>
    <row r="468" spans="1:5">
      <c r="A468" s="34" t="s">
        <v>321</v>
      </c>
      <c r="B468" s="34" t="s">
        <v>323</v>
      </c>
      <c r="C468" s="35">
        <v>39385</v>
      </c>
      <c r="D468" s="34">
        <v>10687</v>
      </c>
      <c r="E468" s="36">
        <v>4960.8999999999996</v>
      </c>
    </row>
    <row r="469" spans="1:5">
      <c r="A469" s="34" t="s">
        <v>321</v>
      </c>
      <c r="B469" s="34" t="s">
        <v>324</v>
      </c>
      <c r="C469" s="35">
        <v>39386</v>
      </c>
      <c r="D469" s="34">
        <v>10721</v>
      </c>
      <c r="E469" s="36">
        <v>923.87</v>
      </c>
    </row>
    <row r="470" spans="1:5">
      <c r="A470" s="34" t="s">
        <v>322</v>
      </c>
      <c r="B470" s="34" t="s">
        <v>25</v>
      </c>
      <c r="C470" s="35">
        <v>39386</v>
      </c>
      <c r="D470" s="34">
        <v>10712</v>
      </c>
      <c r="E470" s="36">
        <v>1233.48</v>
      </c>
    </row>
    <row r="471" spans="1:5">
      <c r="A471" s="34" t="s">
        <v>322</v>
      </c>
      <c r="B471" s="34" t="s">
        <v>325</v>
      </c>
      <c r="C471" s="35">
        <v>39390</v>
      </c>
      <c r="D471" s="34">
        <v>10722</v>
      </c>
      <c r="E471" s="36">
        <v>1570</v>
      </c>
    </row>
    <row r="472" spans="1:5">
      <c r="A472" s="34" t="s">
        <v>322</v>
      </c>
      <c r="B472" s="34" t="s">
        <v>325</v>
      </c>
      <c r="C472" s="35">
        <v>39391</v>
      </c>
      <c r="D472" s="34">
        <v>10719</v>
      </c>
      <c r="E472" s="36">
        <v>844.25</v>
      </c>
    </row>
    <row r="473" spans="1:5">
      <c r="A473" s="34" t="s">
        <v>322</v>
      </c>
      <c r="B473" s="34" t="s">
        <v>325</v>
      </c>
      <c r="C473" s="35">
        <v>39391</v>
      </c>
      <c r="D473" s="34">
        <v>10720</v>
      </c>
      <c r="E473" s="36">
        <v>550</v>
      </c>
    </row>
    <row r="474" spans="1:5">
      <c r="A474" s="34" t="s">
        <v>322</v>
      </c>
      <c r="B474" s="34" t="s">
        <v>325</v>
      </c>
      <c r="C474" s="35">
        <v>39391</v>
      </c>
      <c r="D474" s="34">
        <v>10724</v>
      </c>
      <c r="E474" s="36">
        <v>638.5</v>
      </c>
    </row>
    <row r="475" spans="1:5">
      <c r="A475" s="34" t="s">
        <v>322</v>
      </c>
      <c r="B475" s="34" t="s">
        <v>176</v>
      </c>
      <c r="C475" s="35">
        <v>39391</v>
      </c>
      <c r="D475" s="34">
        <v>10725</v>
      </c>
      <c r="E475" s="36">
        <v>287.8</v>
      </c>
    </row>
    <row r="476" spans="1:5">
      <c r="A476" s="34" t="s">
        <v>321</v>
      </c>
      <c r="B476" s="34" t="s">
        <v>187</v>
      </c>
      <c r="C476" s="35">
        <v>39391</v>
      </c>
      <c r="D476" s="34">
        <v>10708</v>
      </c>
      <c r="E476" s="36">
        <v>180.4</v>
      </c>
    </row>
    <row r="477" spans="1:5">
      <c r="A477" s="34" t="s">
        <v>322</v>
      </c>
      <c r="B477" s="34" t="s">
        <v>25</v>
      </c>
      <c r="C477" s="35">
        <v>39393</v>
      </c>
      <c r="D477" s="34">
        <v>10732</v>
      </c>
      <c r="E477" s="36">
        <v>360</v>
      </c>
    </row>
    <row r="478" spans="1:5">
      <c r="A478" s="34" t="s">
        <v>321</v>
      </c>
      <c r="B478" s="34" t="s">
        <v>187</v>
      </c>
      <c r="C478" s="35">
        <v>39393</v>
      </c>
      <c r="D478" s="34">
        <v>10704</v>
      </c>
      <c r="E478" s="36">
        <v>595.5</v>
      </c>
    </row>
    <row r="479" spans="1:5">
      <c r="A479" s="34" t="s">
        <v>322</v>
      </c>
      <c r="B479" s="34" t="s">
        <v>178</v>
      </c>
      <c r="C479" s="35">
        <v>39396</v>
      </c>
      <c r="D479" s="34">
        <v>10733</v>
      </c>
      <c r="E479" s="36">
        <v>1459</v>
      </c>
    </row>
    <row r="480" spans="1:5">
      <c r="A480" s="34" t="s">
        <v>322</v>
      </c>
      <c r="B480" s="34" t="s">
        <v>176</v>
      </c>
      <c r="C480" s="35">
        <v>39397</v>
      </c>
      <c r="D480" s="34">
        <v>10728</v>
      </c>
      <c r="E480" s="36">
        <v>1296.75</v>
      </c>
    </row>
    <row r="481" spans="1:5">
      <c r="A481" s="34" t="s">
        <v>322</v>
      </c>
      <c r="B481" s="34" t="s">
        <v>20</v>
      </c>
      <c r="C481" s="35">
        <v>39398</v>
      </c>
      <c r="D481" s="34">
        <v>10734</v>
      </c>
      <c r="E481" s="36">
        <v>1498.35</v>
      </c>
    </row>
    <row r="482" spans="1:5">
      <c r="A482" s="34" t="s">
        <v>321</v>
      </c>
      <c r="B482" s="34" t="s">
        <v>324</v>
      </c>
      <c r="C482" s="35">
        <v>39400</v>
      </c>
      <c r="D482" s="34">
        <v>10730</v>
      </c>
      <c r="E482" s="36">
        <v>484.25</v>
      </c>
    </row>
    <row r="483" spans="1:5">
      <c r="A483" s="34" t="s">
        <v>322</v>
      </c>
      <c r="B483" s="34" t="s">
        <v>325</v>
      </c>
      <c r="C483" s="35">
        <v>39400</v>
      </c>
      <c r="D483" s="34">
        <v>10729</v>
      </c>
      <c r="E483" s="36">
        <v>1850</v>
      </c>
    </row>
    <row r="484" spans="1:5">
      <c r="A484" s="34" t="s">
        <v>321</v>
      </c>
      <c r="B484" s="34" t="s">
        <v>326</v>
      </c>
      <c r="C484" s="35">
        <v>39400</v>
      </c>
      <c r="D484" s="34">
        <v>10731</v>
      </c>
      <c r="E484" s="36">
        <v>1890.5</v>
      </c>
    </row>
    <row r="485" spans="1:5">
      <c r="A485" s="34" t="s">
        <v>322</v>
      </c>
      <c r="B485" s="34" t="s">
        <v>25</v>
      </c>
      <c r="C485" s="35">
        <v>39403</v>
      </c>
      <c r="D485" s="34">
        <v>10739</v>
      </c>
      <c r="E485" s="36">
        <v>240</v>
      </c>
    </row>
    <row r="486" spans="1:5">
      <c r="A486" s="34" t="s">
        <v>321</v>
      </c>
      <c r="B486" s="34" t="s">
        <v>323</v>
      </c>
      <c r="C486" s="35">
        <v>39404</v>
      </c>
      <c r="D486" s="34">
        <v>10705</v>
      </c>
      <c r="E486" s="36">
        <v>378</v>
      </c>
    </row>
    <row r="487" spans="1:5">
      <c r="A487" s="34" t="s">
        <v>322</v>
      </c>
      <c r="B487" s="34" t="s">
        <v>20</v>
      </c>
      <c r="C487" s="35">
        <v>39404</v>
      </c>
      <c r="D487" s="34">
        <v>10737</v>
      </c>
      <c r="E487" s="36">
        <v>139.80000000000001</v>
      </c>
    </row>
    <row r="488" spans="1:5">
      <c r="A488" s="34" t="s">
        <v>322</v>
      </c>
      <c r="B488" s="34" t="s">
        <v>20</v>
      </c>
      <c r="C488" s="35">
        <v>39404</v>
      </c>
      <c r="D488" s="34">
        <v>10738</v>
      </c>
      <c r="E488" s="36">
        <v>52.35</v>
      </c>
    </row>
    <row r="489" spans="1:5">
      <c r="A489" s="34" t="s">
        <v>322</v>
      </c>
      <c r="B489" s="34" t="s">
        <v>25</v>
      </c>
      <c r="C489" s="35">
        <v>39404</v>
      </c>
      <c r="D489" s="34">
        <v>10742</v>
      </c>
      <c r="E489" s="36">
        <v>3118</v>
      </c>
    </row>
    <row r="490" spans="1:5">
      <c r="A490" s="34" t="s">
        <v>322</v>
      </c>
      <c r="B490" s="34" t="s">
        <v>176</v>
      </c>
      <c r="C490" s="35">
        <v>39404</v>
      </c>
      <c r="D490" s="34">
        <v>10741</v>
      </c>
      <c r="E490" s="36">
        <v>228</v>
      </c>
    </row>
    <row r="491" spans="1:5">
      <c r="A491" s="34" t="s">
        <v>322</v>
      </c>
      <c r="B491" s="34" t="s">
        <v>178</v>
      </c>
      <c r="C491" s="35">
        <v>39406</v>
      </c>
      <c r="D491" s="34">
        <v>10709</v>
      </c>
      <c r="E491" s="36">
        <v>3424</v>
      </c>
    </row>
    <row r="492" spans="1:5">
      <c r="A492" s="34" t="s">
        <v>322</v>
      </c>
      <c r="B492" s="34" t="s">
        <v>178</v>
      </c>
      <c r="C492" s="35">
        <v>39407</v>
      </c>
      <c r="D492" s="34">
        <v>10743</v>
      </c>
      <c r="E492" s="36">
        <v>319.2</v>
      </c>
    </row>
    <row r="493" spans="1:5">
      <c r="A493" s="34" t="s">
        <v>322</v>
      </c>
      <c r="B493" s="34" t="s">
        <v>178</v>
      </c>
      <c r="C493" s="35">
        <v>39407</v>
      </c>
      <c r="D493" s="34">
        <v>10746</v>
      </c>
      <c r="E493" s="36">
        <v>2311.6999999999998</v>
      </c>
    </row>
    <row r="494" spans="1:5">
      <c r="A494" s="34" t="s">
        <v>321</v>
      </c>
      <c r="B494" s="34" t="s">
        <v>323</v>
      </c>
      <c r="C494" s="35">
        <v>39407</v>
      </c>
      <c r="D494" s="34">
        <v>10736</v>
      </c>
      <c r="E494" s="36">
        <v>997</v>
      </c>
    </row>
    <row r="495" spans="1:5">
      <c r="A495" s="34" t="s">
        <v>321</v>
      </c>
      <c r="B495" s="34" t="s">
        <v>187</v>
      </c>
      <c r="C495" s="35">
        <v>39407</v>
      </c>
      <c r="D495" s="34">
        <v>10735</v>
      </c>
      <c r="E495" s="36">
        <v>536.4</v>
      </c>
    </row>
    <row r="496" spans="1:5">
      <c r="A496" s="34" t="s">
        <v>321</v>
      </c>
      <c r="B496" s="34" t="s">
        <v>323</v>
      </c>
      <c r="C496" s="35">
        <v>39410</v>
      </c>
      <c r="D496" s="34">
        <v>10750</v>
      </c>
      <c r="E496" s="36">
        <v>1590.56</v>
      </c>
    </row>
    <row r="497" spans="1:5">
      <c r="A497" s="34" t="s">
        <v>321</v>
      </c>
      <c r="B497" s="34" t="s">
        <v>187</v>
      </c>
      <c r="C497" s="35">
        <v>39410</v>
      </c>
      <c r="D497" s="34">
        <v>10744</v>
      </c>
      <c r="E497" s="36">
        <v>736</v>
      </c>
    </row>
    <row r="498" spans="1:5">
      <c r="A498" s="34" t="s">
        <v>322</v>
      </c>
      <c r="B498" s="34" t="s">
        <v>25</v>
      </c>
      <c r="C498" s="35">
        <v>39411</v>
      </c>
      <c r="D498" s="34">
        <v>10723</v>
      </c>
      <c r="E498" s="36">
        <v>468.45</v>
      </c>
    </row>
    <row r="499" spans="1:5">
      <c r="A499" s="34" t="s">
        <v>322</v>
      </c>
      <c r="B499" s="34" t="s">
        <v>176</v>
      </c>
      <c r="C499" s="35">
        <v>39411</v>
      </c>
      <c r="D499" s="34">
        <v>10740</v>
      </c>
      <c r="E499" s="36">
        <v>1416</v>
      </c>
    </row>
    <row r="500" spans="1:5">
      <c r="A500" s="34" t="s">
        <v>321</v>
      </c>
      <c r="B500" s="34" t="s">
        <v>187</v>
      </c>
      <c r="C500" s="35">
        <v>39412</v>
      </c>
      <c r="D500" s="34">
        <v>10747</v>
      </c>
      <c r="E500" s="36">
        <v>1912.85</v>
      </c>
    </row>
    <row r="501" spans="1:5">
      <c r="A501" s="34" t="s">
        <v>321</v>
      </c>
      <c r="B501" s="34" t="s">
        <v>323</v>
      </c>
      <c r="C501" s="35">
        <v>39413</v>
      </c>
      <c r="D501" s="34">
        <v>10745</v>
      </c>
      <c r="E501" s="36">
        <v>4529.8</v>
      </c>
    </row>
    <row r="502" spans="1:5">
      <c r="A502" s="34" t="s">
        <v>322</v>
      </c>
      <c r="B502" s="34" t="s">
        <v>25</v>
      </c>
      <c r="C502" s="35">
        <v>39413</v>
      </c>
      <c r="D502" s="34">
        <v>10753</v>
      </c>
      <c r="E502" s="36">
        <v>88</v>
      </c>
    </row>
    <row r="503" spans="1:5">
      <c r="A503" s="34" t="s">
        <v>321</v>
      </c>
      <c r="B503" s="34" t="s">
        <v>187</v>
      </c>
      <c r="C503" s="35">
        <v>39413</v>
      </c>
      <c r="D503" s="34">
        <v>10754</v>
      </c>
      <c r="E503" s="36">
        <v>55.2</v>
      </c>
    </row>
    <row r="504" spans="1:5">
      <c r="A504" s="34" t="s">
        <v>322</v>
      </c>
      <c r="B504" s="34" t="s">
        <v>20</v>
      </c>
      <c r="C504" s="35">
        <v>39414</v>
      </c>
      <c r="D504" s="34">
        <v>10752</v>
      </c>
      <c r="E504" s="36">
        <v>252</v>
      </c>
    </row>
    <row r="505" spans="1:5">
      <c r="A505" s="34" t="s">
        <v>322</v>
      </c>
      <c r="B505" s="34" t="s">
        <v>25</v>
      </c>
      <c r="C505" s="35">
        <v>39414</v>
      </c>
      <c r="D505" s="34">
        <v>10748</v>
      </c>
      <c r="E505" s="36">
        <v>2196</v>
      </c>
    </row>
    <row r="506" spans="1:5">
      <c r="A506" s="34" t="s">
        <v>322</v>
      </c>
      <c r="B506" s="34" t="s">
        <v>176</v>
      </c>
      <c r="C506" s="35">
        <v>39414</v>
      </c>
      <c r="D506" s="34">
        <v>10755</v>
      </c>
      <c r="E506" s="36">
        <v>1948.5</v>
      </c>
    </row>
    <row r="507" spans="1:5">
      <c r="A507" s="34" t="s">
        <v>322</v>
      </c>
      <c r="B507" s="34" t="s">
        <v>325</v>
      </c>
      <c r="C507" s="35">
        <v>39418</v>
      </c>
      <c r="D507" s="34">
        <v>10756</v>
      </c>
      <c r="E507" s="36">
        <v>1990</v>
      </c>
    </row>
    <row r="508" spans="1:5">
      <c r="A508" s="34" t="s">
        <v>322</v>
      </c>
      <c r="B508" s="34" t="s">
        <v>25</v>
      </c>
      <c r="C508" s="35">
        <v>39419</v>
      </c>
      <c r="D508" s="34">
        <v>10751</v>
      </c>
      <c r="E508" s="36">
        <v>1631.48</v>
      </c>
    </row>
    <row r="509" spans="1:5">
      <c r="A509" s="34" t="s">
        <v>322</v>
      </c>
      <c r="B509" s="34" t="s">
        <v>25</v>
      </c>
      <c r="C509" s="35">
        <v>39420</v>
      </c>
      <c r="D509" s="34">
        <v>10758</v>
      </c>
      <c r="E509" s="36">
        <v>1644.6</v>
      </c>
    </row>
    <row r="510" spans="1:5">
      <c r="A510" s="34" t="s">
        <v>322</v>
      </c>
      <c r="B510" s="34" t="s">
        <v>20</v>
      </c>
      <c r="C510" s="35">
        <v>39421</v>
      </c>
      <c r="D510" s="34">
        <v>10727</v>
      </c>
      <c r="E510" s="36">
        <v>1624.5</v>
      </c>
    </row>
    <row r="511" spans="1:5">
      <c r="A511" s="34" t="s">
        <v>322</v>
      </c>
      <c r="B511" s="34" t="s">
        <v>176</v>
      </c>
      <c r="C511" s="35">
        <v>39421</v>
      </c>
      <c r="D511" s="34">
        <v>10726</v>
      </c>
      <c r="E511" s="36">
        <v>655</v>
      </c>
    </row>
    <row r="512" spans="1:5">
      <c r="A512" s="34" t="s">
        <v>321</v>
      </c>
      <c r="B512" s="34" t="s">
        <v>324</v>
      </c>
      <c r="C512" s="35">
        <v>39424</v>
      </c>
      <c r="D512" s="34">
        <v>10761</v>
      </c>
      <c r="E512" s="36">
        <v>507</v>
      </c>
    </row>
    <row r="513" spans="1:5">
      <c r="A513" s="34" t="s">
        <v>322</v>
      </c>
      <c r="B513" s="34" t="s">
        <v>25</v>
      </c>
      <c r="C513" s="35">
        <v>39424</v>
      </c>
      <c r="D513" s="34">
        <v>10763</v>
      </c>
      <c r="E513" s="36">
        <v>616</v>
      </c>
    </row>
    <row r="514" spans="1:5">
      <c r="A514" s="34" t="s">
        <v>321</v>
      </c>
      <c r="B514" s="34" t="s">
        <v>187</v>
      </c>
      <c r="C514" s="35">
        <v>39424</v>
      </c>
      <c r="D514" s="34">
        <v>10764</v>
      </c>
      <c r="E514" s="36">
        <v>2286</v>
      </c>
    </row>
    <row r="515" spans="1:5">
      <c r="A515" s="34" t="s">
        <v>322</v>
      </c>
      <c r="B515" s="34" t="s">
        <v>25</v>
      </c>
      <c r="C515" s="35">
        <v>39425</v>
      </c>
      <c r="D515" s="34">
        <v>10762</v>
      </c>
      <c r="E515" s="36">
        <v>4337</v>
      </c>
    </row>
    <row r="516" spans="1:5">
      <c r="A516" s="34" t="s">
        <v>322</v>
      </c>
      <c r="B516" s="34" t="s">
        <v>25</v>
      </c>
      <c r="C516" s="35">
        <v>39425</v>
      </c>
      <c r="D516" s="34">
        <v>10765</v>
      </c>
      <c r="E516" s="36">
        <v>1515.6</v>
      </c>
    </row>
    <row r="517" spans="1:5">
      <c r="A517" s="34" t="s">
        <v>322</v>
      </c>
      <c r="B517" s="34" t="s">
        <v>176</v>
      </c>
      <c r="C517" s="35">
        <v>39425</v>
      </c>
      <c r="D517" s="34">
        <v>10766</v>
      </c>
      <c r="E517" s="36">
        <v>2310</v>
      </c>
    </row>
    <row r="518" spans="1:5">
      <c r="A518" s="34" t="s">
        <v>322</v>
      </c>
      <c r="B518" s="34" t="s">
        <v>176</v>
      </c>
      <c r="C518" s="35">
        <v>39426</v>
      </c>
      <c r="D518" s="34">
        <v>10760</v>
      </c>
      <c r="E518" s="36">
        <v>2917</v>
      </c>
    </row>
    <row r="519" spans="1:5">
      <c r="A519" s="34" t="s">
        <v>322</v>
      </c>
      <c r="B519" s="34" t="s">
        <v>25</v>
      </c>
      <c r="C519" s="35">
        <v>39428</v>
      </c>
      <c r="D519" s="34">
        <v>10759</v>
      </c>
      <c r="E519" s="36">
        <v>320</v>
      </c>
    </row>
    <row r="520" spans="1:5">
      <c r="A520" s="34" t="s">
        <v>322</v>
      </c>
      <c r="B520" s="34" t="s">
        <v>25</v>
      </c>
      <c r="C520" s="35">
        <v>39428</v>
      </c>
      <c r="D520" s="34">
        <v>10769</v>
      </c>
      <c r="E520" s="36">
        <v>1684.27</v>
      </c>
    </row>
    <row r="521" spans="1:5">
      <c r="A521" s="34" t="s">
        <v>322</v>
      </c>
      <c r="B521" s="34" t="s">
        <v>176</v>
      </c>
      <c r="C521" s="35">
        <v>39428</v>
      </c>
      <c r="D521" s="34">
        <v>10774</v>
      </c>
      <c r="E521" s="36">
        <v>868.75</v>
      </c>
    </row>
    <row r="522" spans="1:5">
      <c r="A522" s="34" t="s">
        <v>322</v>
      </c>
      <c r="B522" s="34" t="s">
        <v>25</v>
      </c>
      <c r="C522" s="35">
        <v>39431</v>
      </c>
      <c r="D522" s="34">
        <v>10768</v>
      </c>
      <c r="E522" s="36">
        <v>1477</v>
      </c>
    </row>
    <row r="523" spans="1:5">
      <c r="A523" s="34" t="s">
        <v>322</v>
      </c>
      <c r="B523" s="34" t="s">
        <v>176</v>
      </c>
      <c r="C523" s="35">
        <v>39431</v>
      </c>
      <c r="D523" s="34">
        <v>10767</v>
      </c>
      <c r="E523" s="36">
        <v>28</v>
      </c>
    </row>
    <row r="524" spans="1:5">
      <c r="A524" s="34" t="s">
        <v>321</v>
      </c>
      <c r="B524" s="34" t="s">
        <v>187</v>
      </c>
      <c r="C524" s="35">
        <v>39431</v>
      </c>
      <c r="D524" s="34">
        <v>10757</v>
      </c>
      <c r="E524" s="36">
        <v>3082</v>
      </c>
    </row>
    <row r="525" spans="1:5">
      <c r="A525" s="34" t="s">
        <v>322</v>
      </c>
      <c r="B525" s="34" t="s">
        <v>178</v>
      </c>
      <c r="C525" s="35">
        <v>39432</v>
      </c>
      <c r="D525" s="34">
        <v>10773</v>
      </c>
      <c r="E525" s="36">
        <v>2030.4</v>
      </c>
    </row>
    <row r="526" spans="1:5">
      <c r="A526" s="34" t="s">
        <v>322</v>
      </c>
      <c r="B526" s="34" t="s">
        <v>325</v>
      </c>
      <c r="C526" s="35">
        <v>39433</v>
      </c>
      <c r="D526" s="34">
        <v>10770</v>
      </c>
      <c r="E526" s="36">
        <v>236.25</v>
      </c>
    </row>
    <row r="527" spans="1:5">
      <c r="A527" s="34" t="s">
        <v>322</v>
      </c>
      <c r="B527" s="34" t="s">
        <v>178</v>
      </c>
      <c r="C527" s="35">
        <v>39434</v>
      </c>
      <c r="D527" s="34">
        <v>10776</v>
      </c>
      <c r="E527" s="36">
        <v>6635.27</v>
      </c>
    </row>
    <row r="528" spans="1:5">
      <c r="A528" s="34" t="s">
        <v>322</v>
      </c>
      <c r="B528" s="34" t="s">
        <v>20</v>
      </c>
      <c r="C528" s="35">
        <v>39435</v>
      </c>
      <c r="D528" s="34">
        <v>10781</v>
      </c>
      <c r="E528" s="36">
        <v>975.88</v>
      </c>
    </row>
    <row r="529" spans="1:5">
      <c r="A529" s="34" t="s">
        <v>322</v>
      </c>
      <c r="B529" s="34" t="s">
        <v>25</v>
      </c>
      <c r="C529" s="35">
        <v>39435</v>
      </c>
      <c r="D529" s="34">
        <v>10772</v>
      </c>
      <c r="E529" s="36">
        <v>3603.22</v>
      </c>
    </row>
    <row r="530" spans="1:5">
      <c r="A530" s="34" t="s">
        <v>322</v>
      </c>
      <c r="B530" s="34" t="s">
        <v>176</v>
      </c>
      <c r="C530" s="35">
        <v>39435</v>
      </c>
      <c r="D530" s="34">
        <v>10749</v>
      </c>
      <c r="E530" s="36">
        <v>1080</v>
      </c>
    </row>
    <row r="531" spans="1:5">
      <c r="A531" s="34" t="s">
        <v>322</v>
      </c>
      <c r="B531" s="34" t="s">
        <v>176</v>
      </c>
      <c r="C531" s="35">
        <v>39435</v>
      </c>
      <c r="D531" s="34">
        <v>10783</v>
      </c>
      <c r="E531" s="36">
        <v>1442.5</v>
      </c>
    </row>
    <row r="532" spans="1:5">
      <c r="A532" s="34" t="s">
        <v>321</v>
      </c>
      <c r="B532" s="34" t="s">
        <v>323</v>
      </c>
      <c r="C532" s="35">
        <v>39438</v>
      </c>
      <c r="D532" s="34">
        <v>10782</v>
      </c>
      <c r="E532" s="36">
        <v>12.5</v>
      </c>
    </row>
    <row r="533" spans="1:5">
      <c r="A533" s="34" t="s">
        <v>322</v>
      </c>
      <c r="B533" s="34" t="s">
        <v>176</v>
      </c>
      <c r="C533" s="35">
        <v>39438</v>
      </c>
      <c r="D533" s="34">
        <v>10784</v>
      </c>
      <c r="E533" s="36">
        <v>1488</v>
      </c>
    </row>
    <row r="534" spans="1:5">
      <c r="A534" s="34" t="s">
        <v>322</v>
      </c>
      <c r="B534" s="34" t="s">
        <v>325</v>
      </c>
      <c r="C534" s="35">
        <v>39439</v>
      </c>
      <c r="D534" s="34">
        <v>10786</v>
      </c>
      <c r="E534" s="36">
        <v>1531.08</v>
      </c>
    </row>
    <row r="535" spans="1:5">
      <c r="A535" s="34" t="s">
        <v>322</v>
      </c>
      <c r="B535" s="34" t="s">
        <v>178</v>
      </c>
      <c r="C535" s="35">
        <v>39440</v>
      </c>
      <c r="D535" s="34">
        <v>10785</v>
      </c>
      <c r="E535" s="36">
        <v>387.5</v>
      </c>
    </row>
    <row r="536" spans="1:5">
      <c r="A536" s="34" t="s">
        <v>322</v>
      </c>
      <c r="B536" s="34" t="s">
        <v>25</v>
      </c>
      <c r="C536" s="35">
        <v>39440</v>
      </c>
      <c r="D536" s="34">
        <v>10778</v>
      </c>
      <c r="E536" s="36">
        <v>96.5</v>
      </c>
    </row>
    <row r="537" spans="1:5">
      <c r="A537" s="34" t="s">
        <v>322</v>
      </c>
      <c r="B537" s="34" t="s">
        <v>20</v>
      </c>
      <c r="C537" s="35">
        <v>39441</v>
      </c>
      <c r="D537" s="34">
        <v>10780</v>
      </c>
      <c r="E537" s="36">
        <v>720</v>
      </c>
    </row>
    <row r="538" spans="1:5">
      <c r="A538" s="34" t="s">
        <v>322</v>
      </c>
      <c r="B538" s="34" t="s">
        <v>20</v>
      </c>
      <c r="C538" s="35">
        <v>39442</v>
      </c>
      <c r="D538" s="34">
        <v>10787</v>
      </c>
      <c r="E538" s="36">
        <v>2622.76</v>
      </c>
    </row>
    <row r="539" spans="1:5">
      <c r="A539" s="34" t="s">
        <v>321</v>
      </c>
      <c r="B539" s="34" t="s">
        <v>326</v>
      </c>
      <c r="C539" s="35">
        <v>39442</v>
      </c>
      <c r="D539" s="34">
        <v>10775</v>
      </c>
      <c r="E539" s="36">
        <v>228</v>
      </c>
    </row>
    <row r="540" spans="1:5">
      <c r="A540" s="34" t="s">
        <v>321</v>
      </c>
      <c r="B540" s="34" t="s">
        <v>187</v>
      </c>
      <c r="C540" s="35">
        <v>39442</v>
      </c>
      <c r="D540" s="34">
        <v>10790</v>
      </c>
      <c r="E540" s="36">
        <v>722.5</v>
      </c>
    </row>
    <row r="541" spans="1:5">
      <c r="A541" s="34" t="s">
        <v>322</v>
      </c>
      <c r="B541" s="34" t="s">
        <v>178</v>
      </c>
      <c r="C541" s="35">
        <v>39447</v>
      </c>
      <c r="D541" s="34">
        <v>10789</v>
      </c>
      <c r="E541" s="36">
        <v>3687</v>
      </c>
    </row>
    <row r="542" spans="1:5">
      <c r="A542" s="34" t="s">
        <v>322</v>
      </c>
      <c r="B542" s="34" t="s">
        <v>178</v>
      </c>
      <c r="C542" s="35">
        <v>39447</v>
      </c>
      <c r="D542" s="34">
        <v>10792</v>
      </c>
      <c r="E542" s="36">
        <v>399.85</v>
      </c>
    </row>
    <row r="543" spans="1:5">
      <c r="A543" s="34" t="s">
        <v>322</v>
      </c>
      <c r="B543" s="34" t="s">
        <v>176</v>
      </c>
      <c r="C543" s="35">
        <v>39447</v>
      </c>
      <c r="D543" s="34">
        <v>10801</v>
      </c>
      <c r="E543" s="36">
        <v>3026.85</v>
      </c>
    </row>
    <row r="544" spans="1:5">
      <c r="A544" s="34" t="s">
        <v>321</v>
      </c>
      <c r="B544" s="34" t="s">
        <v>187</v>
      </c>
      <c r="C544" s="35">
        <v>39448</v>
      </c>
      <c r="D544" s="34">
        <v>10791</v>
      </c>
      <c r="E544" s="36">
        <v>1829.76</v>
      </c>
    </row>
    <row r="545" spans="1:5">
      <c r="A545" s="34" t="s">
        <v>322</v>
      </c>
      <c r="B545" s="34" t="s">
        <v>176</v>
      </c>
      <c r="C545" s="35">
        <v>39449</v>
      </c>
      <c r="D545" s="34">
        <v>10802</v>
      </c>
      <c r="E545" s="36">
        <v>2942.81</v>
      </c>
    </row>
    <row r="546" spans="1:5">
      <c r="A546" s="34" t="s">
        <v>321</v>
      </c>
      <c r="B546" s="34" t="s">
        <v>187</v>
      </c>
      <c r="C546" s="35">
        <v>39449</v>
      </c>
      <c r="D546" s="34">
        <v>10794</v>
      </c>
      <c r="E546" s="36">
        <v>314.76</v>
      </c>
    </row>
    <row r="547" spans="1:5">
      <c r="A547" s="34" t="s">
        <v>322</v>
      </c>
      <c r="B547" s="34" t="s">
        <v>178</v>
      </c>
      <c r="C547" s="35">
        <v>39452</v>
      </c>
      <c r="D547" s="34">
        <v>10800</v>
      </c>
      <c r="E547" s="36">
        <v>1468.93</v>
      </c>
    </row>
    <row r="548" spans="1:5">
      <c r="A548" s="34" t="s">
        <v>321</v>
      </c>
      <c r="B548" s="34" t="s">
        <v>323</v>
      </c>
      <c r="C548" s="35">
        <v>39452</v>
      </c>
      <c r="D548" s="34">
        <v>10799</v>
      </c>
      <c r="E548" s="36">
        <v>1553.5</v>
      </c>
    </row>
    <row r="549" spans="1:5">
      <c r="A549" s="34" t="s">
        <v>322</v>
      </c>
      <c r="B549" s="34" t="s">
        <v>20</v>
      </c>
      <c r="C549" s="35">
        <v>39452</v>
      </c>
      <c r="D549" s="34">
        <v>10798</v>
      </c>
      <c r="E549" s="36">
        <v>446.6</v>
      </c>
    </row>
    <row r="550" spans="1:5">
      <c r="A550" s="34" t="s">
        <v>321</v>
      </c>
      <c r="B550" s="34" t="s">
        <v>326</v>
      </c>
      <c r="C550" s="35">
        <v>39452</v>
      </c>
      <c r="D550" s="34">
        <v>10797</v>
      </c>
      <c r="E550" s="36">
        <v>420</v>
      </c>
    </row>
    <row r="551" spans="1:5">
      <c r="A551" s="34" t="s">
        <v>322</v>
      </c>
      <c r="B551" s="34" t="s">
        <v>25</v>
      </c>
      <c r="C551" s="35">
        <v>39452</v>
      </c>
      <c r="D551" s="34">
        <v>10806</v>
      </c>
      <c r="E551" s="36">
        <v>439.6</v>
      </c>
    </row>
    <row r="552" spans="1:5">
      <c r="A552" s="34" t="s">
        <v>322</v>
      </c>
      <c r="B552" s="34" t="s">
        <v>176</v>
      </c>
      <c r="C552" s="35">
        <v>39453</v>
      </c>
      <c r="D552" s="34">
        <v>10803</v>
      </c>
      <c r="E552" s="36">
        <v>1193.01</v>
      </c>
    </row>
    <row r="553" spans="1:5">
      <c r="A553" s="34" t="s">
        <v>322</v>
      </c>
      <c r="B553" s="34" t="s">
        <v>20</v>
      </c>
      <c r="C553" s="35">
        <v>39454</v>
      </c>
      <c r="D553" s="34">
        <v>10810</v>
      </c>
      <c r="E553" s="36">
        <v>187</v>
      </c>
    </row>
    <row r="554" spans="1:5">
      <c r="A554" s="34" t="s">
        <v>321</v>
      </c>
      <c r="B554" s="34" t="s">
        <v>326</v>
      </c>
      <c r="C554" s="35">
        <v>39454</v>
      </c>
      <c r="D554" s="34">
        <v>10809</v>
      </c>
      <c r="E554" s="36">
        <v>140</v>
      </c>
    </row>
    <row r="555" spans="1:5">
      <c r="A555" s="34" t="s">
        <v>321</v>
      </c>
      <c r="B555" s="34" t="s">
        <v>187</v>
      </c>
      <c r="C555" s="35">
        <v>39454</v>
      </c>
      <c r="D555" s="34">
        <v>10804</v>
      </c>
      <c r="E555" s="36">
        <v>2278.4</v>
      </c>
    </row>
    <row r="556" spans="1:5">
      <c r="A556" s="34" t="s">
        <v>322</v>
      </c>
      <c r="B556" s="34" t="s">
        <v>325</v>
      </c>
      <c r="C556" s="35">
        <v>39455</v>
      </c>
      <c r="D556" s="34">
        <v>10811</v>
      </c>
      <c r="E556" s="36">
        <v>852</v>
      </c>
    </row>
    <row r="557" spans="1:5">
      <c r="A557" s="34" t="s">
        <v>322</v>
      </c>
      <c r="B557" s="34" t="s">
        <v>25</v>
      </c>
      <c r="C557" s="35">
        <v>39455</v>
      </c>
      <c r="D557" s="34">
        <v>10793</v>
      </c>
      <c r="E557" s="36">
        <v>191.1</v>
      </c>
    </row>
    <row r="558" spans="1:5">
      <c r="A558" s="34" t="s">
        <v>322</v>
      </c>
      <c r="B558" s="34" t="s">
        <v>178</v>
      </c>
      <c r="C558" s="35">
        <v>39456</v>
      </c>
      <c r="D558" s="34">
        <v>10813</v>
      </c>
      <c r="E558" s="36">
        <v>602.4</v>
      </c>
    </row>
    <row r="559" spans="1:5">
      <c r="A559" s="34" t="s">
        <v>322</v>
      </c>
      <c r="B559" s="34" t="s">
        <v>20</v>
      </c>
      <c r="C559" s="35">
        <v>39456</v>
      </c>
      <c r="D559" s="34">
        <v>10805</v>
      </c>
      <c r="E559" s="36">
        <v>2775</v>
      </c>
    </row>
    <row r="560" spans="1:5">
      <c r="A560" s="34" t="s">
        <v>322</v>
      </c>
      <c r="B560" s="34" t="s">
        <v>20</v>
      </c>
      <c r="C560" s="35">
        <v>39456</v>
      </c>
      <c r="D560" s="34">
        <v>10808</v>
      </c>
      <c r="E560" s="36">
        <v>1411</v>
      </c>
    </row>
    <row r="561" spans="1:5">
      <c r="A561" s="34" t="s">
        <v>321</v>
      </c>
      <c r="B561" s="34" t="s">
        <v>324</v>
      </c>
      <c r="C561" s="35">
        <v>39459</v>
      </c>
      <c r="D561" s="34">
        <v>10812</v>
      </c>
      <c r="E561" s="36">
        <v>1692.8</v>
      </c>
    </row>
    <row r="562" spans="1:5">
      <c r="A562" s="34" t="s">
        <v>321</v>
      </c>
      <c r="B562" s="34" t="s">
        <v>326</v>
      </c>
      <c r="C562" s="35">
        <v>39459</v>
      </c>
      <c r="D562" s="34">
        <v>10818</v>
      </c>
      <c r="E562" s="36">
        <v>833</v>
      </c>
    </row>
    <row r="563" spans="1:5">
      <c r="A563" s="34" t="s">
        <v>321</v>
      </c>
      <c r="B563" s="34" t="s">
        <v>324</v>
      </c>
      <c r="C563" s="35">
        <v>39460</v>
      </c>
      <c r="D563" s="34">
        <v>10823</v>
      </c>
      <c r="E563" s="36">
        <v>2826</v>
      </c>
    </row>
    <row r="564" spans="1:5">
      <c r="A564" s="34" t="s">
        <v>322</v>
      </c>
      <c r="B564" s="34" t="s">
        <v>25</v>
      </c>
      <c r="C564" s="35">
        <v>39460</v>
      </c>
      <c r="D564" s="34">
        <v>10817</v>
      </c>
      <c r="E564" s="36">
        <v>10952.84</v>
      </c>
    </row>
    <row r="565" spans="1:5">
      <c r="A565" s="34" t="s">
        <v>322</v>
      </c>
      <c r="B565" s="34" t="s">
        <v>25</v>
      </c>
      <c r="C565" s="35">
        <v>39460</v>
      </c>
      <c r="D565" s="34">
        <v>10820</v>
      </c>
      <c r="E565" s="36">
        <v>1140</v>
      </c>
    </row>
    <row r="566" spans="1:5">
      <c r="A566" s="34" t="s">
        <v>322</v>
      </c>
      <c r="B566" s="34" t="s">
        <v>178</v>
      </c>
      <c r="C566" s="35">
        <v>39461</v>
      </c>
      <c r="D566" s="34">
        <v>10825</v>
      </c>
      <c r="E566" s="36">
        <v>1030.76</v>
      </c>
    </row>
    <row r="567" spans="1:5">
      <c r="A567" s="34" t="s">
        <v>322</v>
      </c>
      <c r="B567" s="34" t="s">
        <v>20</v>
      </c>
      <c r="C567" s="35">
        <v>39461</v>
      </c>
      <c r="D567" s="34">
        <v>10815</v>
      </c>
      <c r="E567" s="36">
        <v>40</v>
      </c>
    </row>
    <row r="568" spans="1:5">
      <c r="A568" s="34" t="s">
        <v>322</v>
      </c>
      <c r="B568" s="34" t="s">
        <v>25</v>
      </c>
      <c r="C568" s="35">
        <v>39461</v>
      </c>
      <c r="D568" s="34">
        <v>10779</v>
      </c>
      <c r="E568" s="36">
        <v>1335</v>
      </c>
    </row>
    <row r="569" spans="1:5">
      <c r="A569" s="34" t="s">
        <v>322</v>
      </c>
      <c r="B569" s="34" t="s">
        <v>25</v>
      </c>
      <c r="C569" s="35">
        <v>39461</v>
      </c>
      <c r="D569" s="34">
        <v>10796</v>
      </c>
      <c r="E569" s="36">
        <v>2341.36</v>
      </c>
    </row>
    <row r="570" spans="1:5">
      <c r="A570" s="34" t="s">
        <v>322</v>
      </c>
      <c r="B570" s="34" t="s">
        <v>25</v>
      </c>
      <c r="C570" s="35">
        <v>39461</v>
      </c>
      <c r="D570" s="34">
        <v>10814</v>
      </c>
      <c r="E570" s="36">
        <v>1788.45</v>
      </c>
    </row>
    <row r="571" spans="1:5">
      <c r="A571" s="34" t="s">
        <v>322</v>
      </c>
      <c r="B571" s="34" t="s">
        <v>178</v>
      </c>
      <c r="C571" s="35">
        <v>39462</v>
      </c>
      <c r="D571" s="34">
        <v>10821</v>
      </c>
      <c r="E571" s="36">
        <v>678</v>
      </c>
    </row>
    <row r="572" spans="1:5">
      <c r="A572" s="34" t="s">
        <v>322</v>
      </c>
      <c r="B572" s="34" t="s">
        <v>20</v>
      </c>
      <c r="C572" s="35">
        <v>39463</v>
      </c>
      <c r="D572" s="34">
        <v>10819</v>
      </c>
      <c r="E572" s="36">
        <v>477</v>
      </c>
    </row>
    <row r="573" spans="1:5">
      <c r="A573" s="34" t="s">
        <v>321</v>
      </c>
      <c r="B573" s="34" t="s">
        <v>187</v>
      </c>
      <c r="C573" s="35">
        <v>39463</v>
      </c>
      <c r="D573" s="34">
        <v>10822</v>
      </c>
      <c r="E573" s="36">
        <v>237.9</v>
      </c>
    </row>
    <row r="574" spans="1:5">
      <c r="A574" s="34" t="s">
        <v>322</v>
      </c>
      <c r="B574" s="34" t="s">
        <v>178</v>
      </c>
      <c r="C574" s="35">
        <v>39466</v>
      </c>
      <c r="D574" s="34">
        <v>10788</v>
      </c>
      <c r="E574" s="36">
        <v>731.5</v>
      </c>
    </row>
    <row r="575" spans="1:5">
      <c r="A575" s="34" t="s">
        <v>322</v>
      </c>
      <c r="B575" s="34" t="s">
        <v>178</v>
      </c>
      <c r="C575" s="35">
        <v>39466</v>
      </c>
      <c r="D575" s="34">
        <v>10834</v>
      </c>
      <c r="E575" s="36">
        <v>1432.71</v>
      </c>
    </row>
    <row r="576" spans="1:5">
      <c r="A576" s="34" t="s">
        <v>322</v>
      </c>
      <c r="B576" s="34" t="s">
        <v>20</v>
      </c>
      <c r="C576" s="35">
        <v>39466</v>
      </c>
      <c r="D576" s="34">
        <v>10832</v>
      </c>
      <c r="E576" s="36">
        <v>475.11</v>
      </c>
    </row>
    <row r="577" spans="1:5">
      <c r="A577" s="34" t="s">
        <v>322</v>
      </c>
      <c r="B577" s="34" t="s">
        <v>325</v>
      </c>
      <c r="C577" s="35">
        <v>39467</v>
      </c>
      <c r="D577" s="34">
        <v>10795</v>
      </c>
      <c r="E577" s="36">
        <v>2158</v>
      </c>
    </row>
    <row r="578" spans="1:5">
      <c r="A578" s="34" t="s">
        <v>322</v>
      </c>
      <c r="B578" s="34" t="s">
        <v>178</v>
      </c>
      <c r="C578" s="35">
        <v>39468</v>
      </c>
      <c r="D578" s="34">
        <v>10835</v>
      </c>
      <c r="E578" s="36">
        <v>845.8</v>
      </c>
    </row>
    <row r="579" spans="1:5">
      <c r="A579" s="34" t="s">
        <v>321</v>
      </c>
      <c r="B579" s="34" t="s">
        <v>326</v>
      </c>
      <c r="C579" s="35">
        <v>39468</v>
      </c>
      <c r="D579" s="34">
        <v>10777</v>
      </c>
      <c r="E579" s="36">
        <v>224</v>
      </c>
    </row>
    <row r="580" spans="1:5">
      <c r="A580" s="34" t="s">
        <v>321</v>
      </c>
      <c r="B580" s="34" t="s">
        <v>326</v>
      </c>
      <c r="C580" s="35">
        <v>39468</v>
      </c>
      <c r="D580" s="34">
        <v>10836</v>
      </c>
      <c r="E580" s="36">
        <v>4705.5</v>
      </c>
    </row>
    <row r="581" spans="1:5">
      <c r="A581" s="34" t="s">
        <v>322</v>
      </c>
      <c r="B581" s="34" t="s">
        <v>176</v>
      </c>
      <c r="C581" s="35">
        <v>39468</v>
      </c>
      <c r="D581" s="34">
        <v>10830</v>
      </c>
      <c r="E581" s="36">
        <v>1974</v>
      </c>
    </row>
    <row r="582" spans="1:5">
      <c r="A582" s="34" t="s">
        <v>322</v>
      </c>
      <c r="B582" s="34" t="s">
        <v>25</v>
      </c>
      <c r="C582" s="35">
        <v>39469</v>
      </c>
      <c r="D582" s="34">
        <v>10839</v>
      </c>
      <c r="E582" s="36">
        <v>827.55</v>
      </c>
    </row>
    <row r="583" spans="1:5">
      <c r="A583" s="34" t="s">
        <v>321</v>
      </c>
      <c r="B583" s="34" t="s">
        <v>323</v>
      </c>
      <c r="C583" s="35">
        <v>39470</v>
      </c>
      <c r="D583" s="34">
        <v>10829</v>
      </c>
      <c r="E583" s="36">
        <v>1764</v>
      </c>
    </row>
    <row r="584" spans="1:5">
      <c r="A584" s="34" t="s">
        <v>321</v>
      </c>
      <c r="B584" s="34" t="s">
        <v>323</v>
      </c>
      <c r="C584" s="35">
        <v>39470</v>
      </c>
      <c r="D584" s="34">
        <v>10837</v>
      </c>
      <c r="E584" s="36">
        <v>1064.5</v>
      </c>
    </row>
    <row r="585" spans="1:5">
      <c r="A585" s="34" t="s">
        <v>322</v>
      </c>
      <c r="B585" s="34" t="s">
        <v>20</v>
      </c>
      <c r="C585" s="35">
        <v>39470</v>
      </c>
      <c r="D585" s="34">
        <v>10846</v>
      </c>
      <c r="E585" s="36">
        <v>1112</v>
      </c>
    </row>
    <row r="586" spans="1:5">
      <c r="A586" s="34" t="s">
        <v>322</v>
      </c>
      <c r="B586" s="34" t="s">
        <v>25</v>
      </c>
      <c r="C586" s="35">
        <v>39470</v>
      </c>
      <c r="D586" s="34">
        <v>10831</v>
      </c>
      <c r="E586" s="36">
        <v>2684.4</v>
      </c>
    </row>
    <row r="587" spans="1:5">
      <c r="A587" s="34" t="s">
        <v>322</v>
      </c>
      <c r="B587" s="34" t="s">
        <v>25</v>
      </c>
      <c r="C587" s="35">
        <v>39470</v>
      </c>
      <c r="D587" s="34">
        <v>10838</v>
      </c>
      <c r="E587" s="36">
        <v>1938.38</v>
      </c>
    </row>
    <row r="588" spans="1:5">
      <c r="A588" s="34" t="s">
        <v>321</v>
      </c>
      <c r="B588" s="34" t="s">
        <v>187</v>
      </c>
      <c r="C588" s="35">
        <v>39470</v>
      </c>
      <c r="D588" s="34">
        <v>10833</v>
      </c>
      <c r="E588" s="36">
        <v>906.93</v>
      </c>
    </row>
    <row r="589" spans="1:5">
      <c r="A589" s="34" t="s">
        <v>322</v>
      </c>
      <c r="B589" s="34" t="s">
        <v>325</v>
      </c>
      <c r="C589" s="35">
        <v>39473</v>
      </c>
      <c r="D589" s="34">
        <v>10844</v>
      </c>
      <c r="E589" s="36">
        <v>735</v>
      </c>
    </row>
    <row r="590" spans="1:5">
      <c r="A590" s="34" t="s">
        <v>322</v>
      </c>
      <c r="B590" s="34" t="s">
        <v>176</v>
      </c>
      <c r="C590" s="35">
        <v>39473</v>
      </c>
      <c r="D590" s="34">
        <v>10843</v>
      </c>
      <c r="E590" s="36">
        <v>159</v>
      </c>
    </row>
    <row r="591" spans="1:5">
      <c r="A591" s="34" t="s">
        <v>321</v>
      </c>
      <c r="B591" s="34" t="s">
        <v>324</v>
      </c>
      <c r="C591" s="35">
        <v>39476</v>
      </c>
      <c r="D591" s="34">
        <v>10841</v>
      </c>
      <c r="E591" s="36">
        <v>4581</v>
      </c>
    </row>
    <row r="592" spans="1:5">
      <c r="A592" s="34" t="s">
        <v>322</v>
      </c>
      <c r="B592" s="34" t="s">
        <v>178</v>
      </c>
      <c r="C592" s="35">
        <v>39476</v>
      </c>
      <c r="D592" s="34">
        <v>10842</v>
      </c>
      <c r="E592" s="36">
        <v>975</v>
      </c>
    </row>
    <row r="593" spans="1:5">
      <c r="A593" s="34" t="s">
        <v>321</v>
      </c>
      <c r="B593" s="34" t="s">
        <v>326</v>
      </c>
      <c r="C593" s="35">
        <v>39476</v>
      </c>
      <c r="D593" s="34">
        <v>10848</v>
      </c>
      <c r="E593" s="36">
        <v>931.5</v>
      </c>
    </row>
    <row r="594" spans="1:5">
      <c r="A594" s="34" t="s">
        <v>322</v>
      </c>
      <c r="B594" s="34" t="s">
        <v>325</v>
      </c>
      <c r="C594" s="35">
        <v>39477</v>
      </c>
      <c r="D594" s="34">
        <v>10824</v>
      </c>
      <c r="E594" s="36">
        <v>250.8</v>
      </c>
    </row>
    <row r="595" spans="1:5">
      <c r="A595" s="34" t="s">
        <v>322</v>
      </c>
      <c r="B595" s="34" t="s">
        <v>325</v>
      </c>
      <c r="C595" s="35">
        <v>39477</v>
      </c>
      <c r="D595" s="34">
        <v>10845</v>
      </c>
      <c r="E595" s="36">
        <v>3812.7</v>
      </c>
    </row>
    <row r="596" spans="1:5">
      <c r="A596" s="34" t="s">
        <v>322</v>
      </c>
      <c r="B596" s="34" t="s">
        <v>325</v>
      </c>
      <c r="C596" s="35">
        <v>39477</v>
      </c>
      <c r="D596" s="34">
        <v>10852</v>
      </c>
      <c r="E596" s="36">
        <v>2984</v>
      </c>
    </row>
    <row r="597" spans="1:5">
      <c r="A597" s="34" t="s">
        <v>322</v>
      </c>
      <c r="B597" s="34" t="s">
        <v>178</v>
      </c>
      <c r="C597" s="35">
        <v>39477</v>
      </c>
      <c r="D597" s="34">
        <v>10850</v>
      </c>
      <c r="E597" s="36">
        <v>629</v>
      </c>
    </row>
    <row r="598" spans="1:5">
      <c r="A598" s="34" t="s">
        <v>321</v>
      </c>
      <c r="B598" s="34" t="s">
        <v>323</v>
      </c>
      <c r="C598" s="35">
        <v>39477</v>
      </c>
      <c r="D598" s="34">
        <v>10849</v>
      </c>
      <c r="E598" s="36">
        <v>967.82</v>
      </c>
    </row>
    <row r="599" spans="1:5">
      <c r="A599" s="34" t="s">
        <v>322</v>
      </c>
      <c r="B599" s="34" t="s">
        <v>176</v>
      </c>
      <c r="C599" s="35">
        <v>39477</v>
      </c>
      <c r="D599" s="34">
        <v>10807</v>
      </c>
      <c r="E599" s="36">
        <v>18.399999999999999</v>
      </c>
    </row>
    <row r="600" spans="1:5">
      <c r="A600" s="34" t="s">
        <v>321</v>
      </c>
      <c r="B600" s="34" t="s">
        <v>324</v>
      </c>
      <c r="C600" s="35">
        <v>39480</v>
      </c>
      <c r="D600" s="34">
        <v>10851</v>
      </c>
      <c r="E600" s="36">
        <v>2603</v>
      </c>
    </row>
    <row r="601" spans="1:5">
      <c r="A601" s="34" t="s">
        <v>322</v>
      </c>
      <c r="B601" s="34" t="s">
        <v>325</v>
      </c>
      <c r="C601" s="35">
        <v>39480</v>
      </c>
      <c r="D601" s="34">
        <v>10862</v>
      </c>
      <c r="E601" s="36">
        <v>581</v>
      </c>
    </row>
    <row r="602" spans="1:5">
      <c r="A602" s="34" t="s">
        <v>322</v>
      </c>
      <c r="B602" s="34" t="s">
        <v>178</v>
      </c>
      <c r="C602" s="35">
        <v>39480</v>
      </c>
      <c r="D602" s="34">
        <v>10859</v>
      </c>
      <c r="E602" s="36">
        <v>1078.69</v>
      </c>
    </row>
    <row r="603" spans="1:5">
      <c r="A603" s="34" t="s">
        <v>321</v>
      </c>
      <c r="B603" s="34" t="s">
        <v>323</v>
      </c>
      <c r="C603" s="35">
        <v>39481</v>
      </c>
      <c r="D603" s="34">
        <v>10853</v>
      </c>
      <c r="E603" s="36">
        <v>625</v>
      </c>
    </row>
    <row r="604" spans="1:5">
      <c r="A604" s="34" t="s">
        <v>322</v>
      </c>
      <c r="B604" s="34" t="s">
        <v>20</v>
      </c>
      <c r="C604" s="35">
        <v>39481</v>
      </c>
      <c r="D604" s="34">
        <v>10858</v>
      </c>
      <c r="E604" s="36">
        <v>649</v>
      </c>
    </row>
    <row r="605" spans="1:5">
      <c r="A605" s="34" t="s">
        <v>321</v>
      </c>
      <c r="B605" s="34" t="s">
        <v>323</v>
      </c>
      <c r="C605" s="35">
        <v>39482</v>
      </c>
      <c r="D605" s="34">
        <v>10828</v>
      </c>
      <c r="E605" s="36">
        <v>932</v>
      </c>
    </row>
    <row r="606" spans="1:5">
      <c r="A606" s="34" t="s">
        <v>322</v>
      </c>
      <c r="B606" s="34" t="s">
        <v>25</v>
      </c>
      <c r="C606" s="35">
        <v>39482</v>
      </c>
      <c r="D606" s="34">
        <v>10855</v>
      </c>
      <c r="E606" s="36">
        <v>2227.89</v>
      </c>
    </row>
    <row r="607" spans="1:5">
      <c r="A607" s="34" t="s">
        <v>322</v>
      </c>
      <c r="B607" s="34" t="s">
        <v>25</v>
      </c>
      <c r="C607" s="35">
        <v>39482</v>
      </c>
      <c r="D607" s="34">
        <v>10860</v>
      </c>
      <c r="E607" s="36">
        <v>519</v>
      </c>
    </row>
    <row r="608" spans="1:5">
      <c r="A608" s="34" t="s">
        <v>322</v>
      </c>
      <c r="B608" s="34" t="s">
        <v>176</v>
      </c>
      <c r="C608" s="35">
        <v>39482</v>
      </c>
      <c r="D608" s="34">
        <v>10816</v>
      </c>
      <c r="E608" s="36">
        <v>8446.4500000000007</v>
      </c>
    </row>
    <row r="609" spans="1:5">
      <c r="A609" s="34" t="s">
        <v>322</v>
      </c>
      <c r="B609" s="34" t="s">
        <v>25</v>
      </c>
      <c r="C609" s="35">
        <v>39483</v>
      </c>
      <c r="D609" s="34">
        <v>10854</v>
      </c>
      <c r="E609" s="36">
        <v>2966.5</v>
      </c>
    </row>
    <row r="610" spans="1:5">
      <c r="A610" s="34" t="s">
        <v>322</v>
      </c>
      <c r="B610" s="34" t="s">
        <v>325</v>
      </c>
      <c r="C610" s="35">
        <v>39484</v>
      </c>
      <c r="D610" s="34">
        <v>10857</v>
      </c>
      <c r="E610" s="36">
        <v>2048.2199999999998</v>
      </c>
    </row>
    <row r="611" spans="1:5">
      <c r="A611" s="34" t="s">
        <v>322</v>
      </c>
      <c r="B611" s="34" t="s">
        <v>178</v>
      </c>
      <c r="C611" s="35">
        <v>39484</v>
      </c>
      <c r="D611" s="34">
        <v>10827</v>
      </c>
      <c r="E611" s="36">
        <v>843</v>
      </c>
    </row>
    <row r="612" spans="1:5">
      <c r="A612" s="34" t="s">
        <v>321</v>
      </c>
      <c r="B612" s="34" t="s">
        <v>187</v>
      </c>
      <c r="C612" s="35">
        <v>39484</v>
      </c>
      <c r="D612" s="34">
        <v>10826</v>
      </c>
      <c r="E612" s="36">
        <v>730</v>
      </c>
    </row>
    <row r="613" spans="1:5">
      <c r="A613" s="34" t="s">
        <v>321</v>
      </c>
      <c r="B613" s="34" t="s">
        <v>324</v>
      </c>
      <c r="C613" s="35">
        <v>39487</v>
      </c>
      <c r="D613" s="34">
        <v>10869</v>
      </c>
      <c r="E613" s="36">
        <v>1630</v>
      </c>
    </row>
    <row r="614" spans="1:5">
      <c r="A614" s="34" t="s">
        <v>321</v>
      </c>
      <c r="B614" s="34" t="s">
        <v>324</v>
      </c>
      <c r="C614" s="35">
        <v>39487</v>
      </c>
      <c r="D614" s="34">
        <v>10872</v>
      </c>
      <c r="E614" s="36">
        <v>2058.46</v>
      </c>
    </row>
    <row r="615" spans="1:5">
      <c r="A615" s="34" t="s">
        <v>322</v>
      </c>
      <c r="B615" s="34" t="s">
        <v>176</v>
      </c>
      <c r="C615" s="35">
        <v>39487</v>
      </c>
      <c r="D615" s="34">
        <v>10864</v>
      </c>
      <c r="E615" s="36">
        <v>282</v>
      </c>
    </row>
    <row r="616" spans="1:5">
      <c r="A616" s="34" t="s">
        <v>322</v>
      </c>
      <c r="B616" s="34" t="s">
        <v>176</v>
      </c>
      <c r="C616" s="35">
        <v>39487</v>
      </c>
      <c r="D616" s="34">
        <v>10873</v>
      </c>
      <c r="E616" s="36">
        <v>336.8</v>
      </c>
    </row>
    <row r="617" spans="1:5">
      <c r="A617" s="34" t="s">
        <v>321</v>
      </c>
      <c r="B617" s="34" t="s">
        <v>323</v>
      </c>
      <c r="C617" s="35">
        <v>39488</v>
      </c>
      <c r="D617" s="34">
        <v>10871</v>
      </c>
      <c r="E617" s="36">
        <v>1979.23</v>
      </c>
    </row>
    <row r="618" spans="1:5">
      <c r="A618" s="34" t="s">
        <v>322</v>
      </c>
      <c r="B618" s="34" t="s">
        <v>25</v>
      </c>
      <c r="C618" s="35">
        <v>39488</v>
      </c>
      <c r="D618" s="34">
        <v>10856</v>
      </c>
      <c r="E618" s="36">
        <v>660</v>
      </c>
    </row>
    <row r="619" spans="1:5">
      <c r="A619" s="34" t="s">
        <v>322</v>
      </c>
      <c r="B619" s="34" t="s">
        <v>176</v>
      </c>
      <c r="C619" s="35">
        <v>39488</v>
      </c>
      <c r="D619" s="34">
        <v>10847</v>
      </c>
      <c r="E619" s="36">
        <v>4931.92</v>
      </c>
    </row>
    <row r="620" spans="1:5">
      <c r="A620" s="34" t="s">
        <v>321</v>
      </c>
      <c r="B620" s="34" t="s">
        <v>324</v>
      </c>
      <c r="C620" s="35">
        <v>39489</v>
      </c>
      <c r="D620" s="34">
        <v>10874</v>
      </c>
      <c r="E620" s="36">
        <v>310</v>
      </c>
    </row>
    <row r="621" spans="1:5">
      <c r="A621" s="34" t="s">
        <v>321</v>
      </c>
      <c r="B621" s="34" t="s">
        <v>187</v>
      </c>
      <c r="C621" s="35">
        <v>39489</v>
      </c>
      <c r="D621" s="34">
        <v>10867</v>
      </c>
      <c r="E621" s="36">
        <v>98.4</v>
      </c>
    </row>
    <row r="622" spans="1:5">
      <c r="A622" s="34" t="s">
        <v>321</v>
      </c>
      <c r="B622" s="34" t="s">
        <v>324</v>
      </c>
      <c r="C622" s="35">
        <v>39490</v>
      </c>
      <c r="D622" s="34">
        <v>10866</v>
      </c>
      <c r="E622" s="36">
        <v>1096.2</v>
      </c>
    </row>
    <row r="623" spans="1:5">
      <c r="A623" s="34" t="s">
        <v>322</v>
      </c>
      <c r="B623" s="34" t="s">
        <v>20</v>
      </c>
      <c r="C623" s="35">
        <v>39490</v>
      </c>
      <c r="D623" s="34">
        <v>10865</v>
      </c>
      <c r="E623" s="36">
        <v>16387.5</v>
      </c>
    </row>
    <row r="624" spans="1:5">
      <c r="A624" s="34" t="s">
        <v>321</v>
      </c>
      <c r="B624" s="34" t="s">
        <v>326</v>
      </c>
      <c r="C624" s="35">
        <v>39490</v>
      </c>
      <c r="D624" s="34">
        <v>10876</v>
      </c>
      <c r="E624" s="36">
        <v>917</v>
      </c>
    </row>
    <row r="625" spans="1:5">
      <c r="A625" s="34" t="s">
        <v>322</v>
      </c>
      <c r="B625" s="34" t="s">
        <v>25</v>
      </c>
      <c r="C625" s="35">
        <v>39490</v>
      </c>
      <c r="D625" s="34">
        <v>10879</v>
      </c>
      <c r="E625" s="36">
        <v>611.29999999999995</v>
      </c>
    </row>
    <row r="626" spans="1:5">
      <c r="A626" s="34" t="s">
        <v>322</v>
      </c>
      <c r="B626" s="34" t="s">
        <v>176</v>
      </c>
      <c r="C626" s="35">
        <v>39490</v>
      </c>
      <c r="D626" s="34">
        <v>10878</v>
      </c>
      <c r="E626" s="36">
        <v>1539</v>
      </c>
    </row>
    <row r="627" spans="1:5">
      <c r="A627" s="34" t="s">
        <v>321</v>
      </c>
      <c r="B627" s="34" t="s">
        <v>324</v>
      </c>
      <c r="C627" s="35">
        <v>39491</v>
      </c>
      <c r="D627" s="34">
        <v>10870</v>
      </c>
      <c r="E627" s="36">
        <v>160</v>
      </c>
    </row>
    <row r="628" spans="1:5">
      <c r="A628" s="34" t="s">
        <v>322</v>
      </c>
      <c r="B628" s="34" t="s">
        <v>176</v>
      </c>
      <c r="C628" s="35">
        <v>39491</v>
      </c>
      <c r="D628" s="34">
        <v>10884</v>
      </c>
      <c r="E628" s="36">
        <v>1378.07</v>
      </c>
    </row>
    <row r="629" spans="1:5">
      <c r="A629" s="34" t="s">
        <v>322</v>
      </c>
      <c r="B629" s="34" t="s">
        <v>325</v>
      </c>
      <c r="C629" s="35">
        <v>39494</v>
      </c>
      <c r="D629" s="34">
        <v>10887</v>
      </c>
      <c r="E629" s="36">
        <v>70</v>
      </c>
    </row>
    <row r="630" spans="1:5">
      <c r="A630" s="34" t="s">
        <v>322</v>
      </c>
      <c r="B630" s="34" t="s">
        <v>176</v>
      </c>
      <c r="C630" s="35">
        <v>39494</v>
      </c>
      <c r="D630" s="34">
        <v>10840</v>
      </c>
      <c r="E630" s="36">
        <v>211.2</v>
      </c>
    </row>
    <row r="631" spans="1:5">
      <c r="A631" s="34" t="s">
        <v>322</v>
      </c>
      <c r="B631" s="34" t="s">
        <v>176</v>
      </c>
      <c r="C631" s="35">
        <v>39495</v>
      </c>
      <c r="D631" s="34">
        <v>10861</v>
      </c>
      <c r="E631" s="36">
        <v>3523.4</v>
      </c>
    </row>
    <row r="632" spans="1:5">
      <c r="A632" s="34" t="s">
        <v>322</v>
      </c>
      <c r="B632" s="34" t="s">
        <v>176</v>
      </c>
      <c r="C632" s="35">
        <v>39495</v>
      </c>
      <c r="D632" s="34">
        <v>10863</v>
      </c>
      <c r="E632" s="36">
        <v>441.15</v>
      </c>
    </row>
    <row r="633" spans="1:5">
      <c r="A633" s="34" t="s">
        <v>321</v>
      </c>
      <c r="B633" s="34" t="s">
        <v>326</v>
      </c>
      <c r="C633" s="35">
        <v>39496</v>
      </c>
      <c r="D633" s="34">
        <v>10880</v>
      </c>
      <c r="E633" s="36">
        <v>1500</v>
      </c>
    </row>
    <row r="634" spans="1:5">
      <c r="A634" s="34" t="s">
        <v>321</v>
      </c>
      <c r="B634" s="34" t="s">
        <v>326</v>
      </c>
      <c r="C634" s="35">
        <v>39496</v>
      </c>
      <c r="D634" s="34">
        <v>10890</v>
      </c>
      <c r="E634" s="36">
        <v>860.1</v>
      </c>
    </row>
    <row r="635" spans="1:5">
      <c r="A635" s="34" t="s">
        <v>322</v>
      </c>
      <c r="B635" s="34" t="s">
        <v>176</v>
      </c>
      <c r="C635" s="35">
        <v>39496</v>
      </c>
      <c r="D635" s="34">
        <v>10881</v>
      </c>
      <c r="E635" s="36">
        <v>150</v>
      </c>
    </row>
    <row r="636" spans="1:5">
      <c r="A636" s="34" t="s">
        <v>321</v>
      </c>
      <c r="B636" s="34" t="s">
        <v>187</v>
      </c>
      <c r="C636" s="35">
        <v>39496</v>
      </c>
      <c r="D636" s="34">
        <v>10885</v>
      </c>
      <c r="E636" s="36">
        <v>1209</v>
      </c>
    </row>
    <row r="637" spans="1:5">
      <c r="A637" s="34" t="s">
        <v>322</v>
      </c>
      <c r="B637" s="34" t="s">
        <v>178</v>
      </c>
      <c r="C637" s="35">
        <v>39497</v>
      </c>
      <c r="D637" s="34">
        <v>10877</v>
      </c>
      <c r="E637" s="36">
        <v>1955.13</v>
      </c>
    </row>
    <row r="638" spans="1:5">
      <c r="A638" s="34" t="s">
        <v>321</v>
      </c>
      <c r="B638" s="34" t="s">
        <v>326</v>
      </c>
      <c r="C638" s="35">
        <v>39497</v>
      </c>
      <c r="D638" s="34">
        <v>10891</v>
      </c>
      <c r="E638" s="36">
        <v>368.93</v>
      </c>
    </row>
    <row r="639" spans="1:5">
      <c r="A639" s="34" t="s">
        <v>322</v>
      </c>
      <c r="B639" s="34" t="s">
        <v>176</v>
      </c>
      <c r="C639" s="35">
        <v>39497</v>
      </c>
      <c r="D639" s="34">
        <v>10892</v>
      </c>
      <c r="E639" s="36">
        <v>2090</v>
      </c>
    </row>
    <row r="640" spans="1:5">
      <c r="A640" s="34" t="s">
        <v>322</v>
      </c>
      <c r="B640" s="34" t="s">
        <v>325</v>
      </c>
      <c r="C640" s="35">
        <v>39498</v>
      </c>
      <c r="D640" s="34">
        <v>10883</v>
      </c>
      <c r="E640" s="36">
        <v>36</v>
      </c>
    </row>
    <row r="641" spans="1:5">
      <c r="A641" s="34" t="s">
        <v>322</v>
      </c>
      <c r="B641" s="34" t="s">
        <v>178</v>
      </c>
      <c r="C641" s="35">
        <v>39498</v>
      </c>
      <c r="D641" s="34">
        <v>10894</v>
      </c>
      <c r="E641" s="36">
        <v>2753.1</v>
      </c>
    </row>
    <row r="642" spans="1:5">
      <c r="A642" s="34" t="s">
        <v>321</v>
      </c>
      <c r="B642" s="34" t="s">
        <v>323</v>
      </c>
      <c r="C642" s="35">
        <v>39498</v>
      </c>
      <c r="D642" s="34">
        <v>10893</v>
      </c>
      <c r="E642" s="36">
        <v>5502.11</v>
      </c>
    </row>
    <row r="643" spans="1:5">
      <c r="A643" s="34" t="s">
        <v>322</v>
      </c>
      <c r="B643" s="34" t="s">
        <v>176</v>
      </c>
      <c r="C643" s="35">
        <v>39498</v>
      </c>
      <c r="D643" s="34">
        <v>10882</v>
      </c>
      <c r="E643" s="36">
        <v>892.64</v>
      </c>
    </row>
    <row r="644" spans="1:5">
      <c r="A644" s="34" t="s">
        <v>322</v>
      </c>
      <c r="B644" s="34" t="s">
        <v>178</v>
      </c>
      <c r="C644" s="35">
        <v>39501</v>
      </c>
      <c r="D644" s="34">
        <v>10888</v>
      </c>
      <c r="E644" s="36">
        <v>605</v>
      </c>
    </row>
    <row r="645" spans="1:5">
      <c r="A645" s="34" t="s">
        <v>321</v>
      </c>
      <c r="B645" s="34" t="s">
        <v>323</v>
      </c>
      <c r="C645" s="35">
        <v>39501</v>
      </c>
      <c r="D645" s="34">
        <v>10889</v>
      </c>
      <c r="E645" s="36">
        <v>11380</v>
      </c>
    </row>
    <row r="646" spans="1:5">
      <c r="A646" s="34" t="s">
        <v>321</v>
      </c>
      <c r="B646" s="34" t="s">
        <v>326</v>
      </c>
      <c r="C646" s="35">
        <v>39501</v>
      </c>
      <c r="D646" s="34">
        <v>10868</v>
      </c>
      <c r="E646" s="36">
        <v>1920.6</v>
      </c>
    </row>
    <row r="647" spans="1:5">
      <c r="A647" s="34" t="s">
        <v>322</v>
      </c>
      <c r="B647" s="34" t="s">
        <v>25</v>
      </c>
      <c r="C647" s="35">
        <v>39501</v>
      </c>
      <c r="D647" s="34">
        <v>10895</v>
      </c>
      <c r="E647" s="36">
        <v>6379.4</v>
      </c>
    </row>
    <row r="648" spans="1:5">
      <c r="A648" s="34" t="s">
        <v>322</v>
      </c>
      <c r="B648" s="34" t="s">
        <v>25</v>
      </c>
      <c r="C648" s="35">
        <v>39503</v>
      </c>
      <c r="D648" s="34">
        <v>10897</v>
      </c>
      <c r="E648" s="36">
        <v>10835.24</v>
      </c>
    </row>
    <row r="649" spans="1:5">
      <c r="A649" s="34" t="s">
        <v>321</v>
      </c>
      <c r="B649" s="34" t="s">
        <v>324</v>
      </c>
      <c r="C649" s="35">
        <v>39504</v>
      </c>
      <c r="D649" s="34">
        <v>10899</v>
      </c>
      <c r="E649" s="36">
        <v>122.4</v>
      </c>
    </row>
    <row r="650" spans="1:5">
      <c r="A650" s="34" t="s">
        <v>322</v>
      </c>
      <c r="B650" s="34" t="s">
        <v>176</v>
      </c>
      <c r="C650" s="35">
        <v>39504</v>
      </c>
      <c r="D650" s="34">
        <v>10901</v>
      </c>
      <c r="E650" s="36">
        <v>934.5</v>
      </c>
    </row>
    <row r="651" spans="1:5">
      <c r="A651" s="34" t="s">
        <v>321</v>
      </c>
      <c r="B651" s="34" t="s">
        <v>326</v>
      </c>
      <c r="C651" s="35">
        <v>39505</v>
      </c>
      <c r="D651" s="34">
        <v>10896</v>
      </c>
      <c r="E651" s="36">
        <v>750.5</v>
      </c>
    </row>
    <row r="652" spans="1:5">
      <c r="A652" s="34" t="s">
        <v>322</v>
      </c>
      <c r="B652" s="34" t="s">
        <v>25</v>
      </c>
      <c r="C652" s="35">
        <v>39505</v>
      </c>
      <c r="D652" s="34">
        <v>10904</v>
      </c>
      <c r="E652" s="36">
        <v>1924.25</v>
      </c>
    </row>
    <row r="653" spans="1:5">
      <c r="A653" s="34" t="s">
        <v>321</v>
      </c>
      <c r="B653" s="34" t="s">
        <v>187</v>
      </c>
      <c r="C653" s="35">
        <v>39505</v>
      </c>
      <c r="D653" s="34">
        <v>10907</v>
      </c>
      <c r="E653" s="36">
        <v>108.5</v>
      </c>
    </row>
    <row r="654" spans="1:5">
      <c r="A654" s="34" t="s">
        <v>322</v>
      </c>
      <c r="B654" s="34" t="s">
        <v>178</v>
      </c>
      <c r="C654" s="35">
        <v>39509</v>
      </c>
      <c r="D654" s="34">
        <v>10886</v>
      </c>
      <c r="E654" s="36">
        <v>3127.5</v>
      </c>
    </row>
    <row r="655" spans="1:5">
      <c r="A655" s="34" t="s">
        <v>322</v>
      </c>
      <c r="B655" s="34" t="s">
        <v>20</v>
      </c>
      <c r="C655" s="35">
        <v>39509</v>
      </c>
      <c r="D655" s="34">
        <v>10915</v>
      </c>
      <c r="E655" s="36">
        <v>539.5</v>
      </c>
    </row>
    <row r="656" spans="1:5">
      <c r="A656" s="34" t="s">
        <v>321</v>
      </c>
      <c r="B656" s="34" t="s">
        <v>187</v>
      </c>
      <c r="C656" s="35">
        <v>39509</v>
      </c>
      <c r="D656" s="34">
        <v>10914</v>
      </c>
      <c r="E656" s="36">
        <v>537.5</v>
      </c>
    </row>
    <row r="657" spans="1:5">
      <c r="A657" s="34" t="s">
        <v>322</v>
      </c>
      <c r="B657" s="34" t="s">
        <v>178</v>
      </c>
      <c r="C657" s="35">
        <v>39510</v>
      </c>
      <c r="D657" s="34">
        <v>10902</v>
      </c>
      <c r="E657" s="36">
        <v>863.43</v>
      </c>
    </row>
    <row r="658" spans="1:5">
      <c r="A658" s="34" t="s">
        <v>322</v>
      </c>
      <c r="B658" s="34" t="s">
        <v>176</v>
      </c>
      <c r="C658" s="35">
        <v>39510</v>
      </c>
      <c r="D658" s="34">
        <v>10875</v>
      </c>
      <c r="E658" s="36">
        <v>709.55</v>
      </c>
    </row>
    <row r="659" spans="1:5">
      <c r="A659" s="34" t="s">
        <v>322</v>
      </c>
      <c r="B659" s="34" t="s">
        <v>176</v>
      </c>
      <c r="C659" s="35">
        <v>39510</v>
      </c>
      <c r="D659" s="34">
        <v>10906</v>
      </c>
      <c r="E659" s="36">
        <v>427.5</v>
      </c>
    </row>
    <row r="660" spans="1:5">
      <c r="A660" s="34" t="s">
        <v>322</v>
      </c>
      <c r="B660" s="34" t="s">
        <v>178</v>
      </c>
      <c r="C660" s="35">
        <v>39511</v>
      </c>
      <c r="D660" s="34">
        <v>10900</v>
      </c>
      <c r="E660" s="36">
        <v>33.75</v>
      </c>
    </row>
    <row r="661" spans="1:5">
      <c r="A661" s="34" t="s">
        <v>322</v>
      </c>
      <c r="B661" s="34" t="s">
        <v>178</v>
      </c>
      <c r="C661" s="35">
        <v>39511</v>
      </c>
      <c r="D661" s="34">
        <v>10910</v>
      </c>
      <c r="E661" s="36">
        <v>452.9</v>
      </c>
    </row>
    <row r="662" spans="1:5">
      <c r="A662" s="34" t="s">
        <v>322</v>
      </c>
      <c r="B662" s="34" t="s">
        <v>20</v>
      </c>
      <c r="C662" s="35">
        <v>39511</v>
      </c>
      <c r="D662" s="34">
        <v>10919</v>
      </c>
      <c r="E662" s="36">
        <v>1122.8</v>
      </c>
    </row>
    <row r="663" spans="1:5">
      <c r="A663" s="34" t="s">
        <v>322</v>
      </c>
      <c r="B663" s="34" t="s">
        <v>25</v>
      </c>
      <c r="C663" s="35">
        <v>39511</v>
      </c>
      <c r="D663" s="34">
        <v>10903</v>
      </c>
      <c r="E663" s="36">
        <v>932.05</v>
      </c>
    </row>
    <row r="664" spans="1:5">
      <c r="A664" s="34" t="s">
        <v>322</v>
      </c>
      <c r="B664" s="34" t="s">
        <v>176</v>
      </c>
      <c r="C664" s="35">
        <v>39511</v>
      </c>
      <c r="D664" s="34">
        <v>10913</v>
      </c>
      <c r="E664" s="36">
        <v>768.75</v>
      </c>
    </row>
    <row r="665" spans="1:5">
      <c r="A665" s="34" t="s">
        <v>321</v>
      </c>
      <c r="B665" s="34" t="s">
        <v>324</v>
      </c>
      <c r="C665" s="35">
        <v>39512</v>
      </c>
      <c r="D665" s="34">
        <v>10922</v>
      </c>
      <c r="E665" s="36">
        <v>742.5</v>
      </c>
    </row>
    <row r="666" spans="1:5">
      <c r="A666" s="34" t="s">
        <v>322</v>
      </c>
      <c r="B666" s="34" t="s">
        <v>25</v>
      </c>
      <c r="C666" s="35">
        <v>39512</v>
      </c>
      <c r="D666" s="34">
        <v>10911</v>
      </c>
      <c r="E666" s="36">
        <v>858</v>
      </c>
    </row>
    <row r="667" spans="1:5">
      <c r="A667" s="34" t="s">
        <v>321</v>
      </c>
      <c r="B667" s="34" t="s">
        <v>323</v>
      </c>
      <c r="C667" s="35">
        <v>39513</v>
      </c>
      <c r="D667" s="34">
        <v>10905</v>
      </c>
      <c r="E667" s="36">
        <v>342</v>
      </c>
    </row>
    <row r="668" spans="1:5">
      <c r="A668" s="34" t="s">
        <v>322</v>
      </c>
      <c r="B668" s="34" t="s">
        <v>176</v>
      </c>
      <c r="C668" s="35">
        <v>39513</v>
      </c>
      <c r="D668" s="34">
        <v>10898</v>
      </c>
      <c r="E668" s="36">
        <v>30</v>
      </c>
    </row>
    <row r="669" spans="1:5">
      <c r="A669" s="34" t="s">
        <v>322</v>
      </c>
      <c r="B669" s="34" t="s">
        <v>176</v>
      </c>
      <c r="C669" s="35">
        <v>39513</v>
      </c>
      <c r="D669" s="34">
        <v>10908</v>
      </c>
      <c r="E669" s="36">
        <v>663.1</v>
      </c>
    </row>
    <row r="670" spans="1:5">
      <c r="A670" s="34" t="s">
        <v>322</v>
      </c>
      <c r="B670" s="34" t="s">
        <v>178</v>
      </c>
      <c r="C670" s="35">
        <v>39516</v>
      </c>
      <c r="D670" s="34">
        <v>10916</v>
      </c>
      <c r="E670" s="36">
        <v>686.7</v>
      </c>
    </row>
    <row r="671" spans="1:5">
      <c r="A671" s="34" t="s">
        <v>322</v>
      </c>
      <c r="B671" s="34" t="s">
        <v>178</v>
      </c>
      <c r="C671" s="35">
        <v>39516</v>
      </c>
      <c r="D671" s="34">
        <v>10921</v>
      </c>
      <c r="E671" s="36">
        <v>1936</v>
      </c>
    </row>
    <row r="672" spans="1:5">
      <c r="A672" s="34" t="s">
        <v>322</v>
      </c>
      <c r="B672" s="34" t="s">
        <v>176</v>
      </c>
      <c r="C672" s="35">
        <v>39516</v>
      </c>
      <c r="D672" s="34">
        <v>10920</v>
      </c>
      <c r="E672" s="36">
        <v>390</v>
      </c>
    </row>
    <row r="673" spans="1:5">
      <c r="A673" s="34" t="s">
        <v>322</v>
      </c>
      <c r="B673" s="34" t="s">
        <v>178</v>
      </c>
      <c r="C673" s="35">
        <v>39517</v>
      </c>
      <c r="D673" s="34">
        <v>10909</v>
      </c>
      <c r="E673" s="36">
        <v>670</v>
      </c>
    </row>
    <row r="674" spans="1:5">
      <c r="A674" s="34" t="s">
        <v>322</v>
      </c>
      <c r="B674" s="34" t="s">
        <v>25</v>
      </c>
      <c r="C674" s="35">
        <v>39518</v>
      </c>
      <c r="D674" s="34">
        <v>10918</v>
      </c>
      <c r="E674" s="36">
        <v>1447.5</v>
      </c>
    </row>
    <row r="675" spans="1:5">
      <c r="A675" s="34" t="s">
        <v>322</v>
      </c>
      <c r="B675" s="34" t="s">
        <v>176</v>
      </c>
      <c r="C675" s="35">
        <v>39518</v>
      </c>
      <c r="D675" s="34">
        <v>10917</v>
      </c>
      <c r="E675" s="36">
        <v>365.89</v>
      </c>
    </row>
    <row r="676" spans="1:5">
      <c r="A676" s="34" t="s">
        <v>322</v>
      </c>
      <c r="B676" s="34" t="s">
        <v>176</v>
      </c>
      <c r="C676" s="35">
        <v>39518</v>
      </c>
      <c r="D676" s="34">
        <v>10926</v>
      </c>
      <c r="E676" s="36">
        <v>514.4</v>
      </c>
    </row>
    <row r="677" spans="1:5">
      <c r="A677" s="34" t="s">
        <v>322</v>
      </c>
      <c r="B677" s="34" t="s">
        <v>25</v>
      </c>
      <c r="C677" s="35">
        <v>39519</v>
      </c>
      <c r="D677" s="34">
        <v>10934</v>
      </c>
      <c r="E677" s="36">
        <v>500</v>
      </c>
    </row>
    <row r="678" spans="1:5">
      <c r="A678" s="34" t="s">
        <v>321</v>
      </c>
      <c r="B678" s="34" t="s">
        <v>187</v>
      </c>
      <c r="C678" s="35">
        <v>39519</v>
      </c>
      <c r="D678" s="34">
        <v>10929</v>
      </c>
      <c r="E678" s="36">
        <v>1174.75</v>
      </c>
    </row>
    <row r="679" spans="1:5">
      <c r="A679" s="34" t="s">
        <v>322</v>
      </c>
      <c r="B679" s="34" t="s">
        <v>20</v>
      </c>
      <c r="C679" s="35">
        <v>39520</v>
      </c>
      <c r="D679" s="34">
        <v>10939</v>
      </c>
      <c r="E679" s="36">
        <v>637.5</v>
      </c>
    </row>
    <row r="680" spans="1:5">
      <c r="A680" s="34" t="s">
        <v>321</v>
      </c>
      <c r="B680" s="34" t="s">
        <v>326</v>
      </c>
      <c r="C680" s="35">
        <v>39520</v>
      </c>
      <c r="D680" s="34">
        <v>10923</v>
      </c>
      <c r="E680" s="36">
        <v>748.8</v>
      </c>
    </row>
    <row r="681" spans="1:5">
      <c r="A681" s="34" t="s">
        <v>321</v>
      </c>
      <c r="B681" s="34" t="s">
        <v>326</v>
      </c>
      <c r="C681" s="35">
        <v>39520</v>
      </c>
      <c r="D681" s="34">
        <v>10937</v>
      </c>
      <c r="E681" s="36">
        <v>644.79999999999995</v>
      </c>
    </row>
    <row r="682" spans="1:5">
      <c r="A682" s="34" t="s">
        <v>322</v>
      </c>
      <c r="B682" s="34" t="s">
        <v>25</v>
      </c>
      <c r="C682" s="35">
        <v>39520</v>
      </c>
      <c r="D682" s="34">
        <v>10925</v>
      </c>
      <c r="E682" s="36">
        <v>475.15</v>
      </c>
    </row>
    <row r="683" spans="1:5">
      <c r="A683" s="34" t="s">
        <v>321</v>
      </c>
      <c r="B683" s="34" t="s">
        <v>187</v>
      </c>
      <c r="C683" s="35">
        <v>39520</v>
      </c>
      <c r="D683" s="34">
        <v>10944</v>
      </c>
      <c r="E683" s="36">
        <v>1025.33</v>
      </c>
    </row>
    <row r="684" spans="1:5">
      <c r="A684" s="34" t="s">
        <v>322</v>
      </c>
      <c r="B684" s="34" t="s">
        <v>25</v>
      </c>
      <c r="C684" s="35">
        <v>39523</v>
      </c>
      <c r="D684" s="34">
        <v>10938</v>
      </c>
      <c r="E684" s="36">
        <v>2731.87</v>
      </c>
    </row>
    <row r="685" spans="1:5">
      <c r="A685" s="34" t="s">
        <v>322</v>
      </c>
      <c r="B685" s="34" t="s">
        <v>25</v>
      </c>
      <c r="C685" s="35">
        <v>39523</v>
      </c>
      <c r="D685" s="34">
        <v>10947</v>
      </c>
      <c r="E685" s="36">
        <v>220</v>
      </c>
    </row>
    <row r="686" spans="1:5">
      <c r="A686" s="34" t="s">
        <v>321</v>
      </c>
      <c r="B686" s="34" t="s">
        <v>187</v>
      </c>
      <c r="C686" s="35">
        <v>39523</v>
      </c>
      <c r="D686" s="34">
        <v>10933</v>
      </c>
      <c r="E686" s="36">
        <v>920.6</v>
      </c>
    </row>
    <row r="687" spans="1:5">
      <c r="A687" s="34" t="s">
        <v>322</v>
      </c>
      <c r="B687" s="34" t="s">
        <v>20</v>
      </c>
      <c r="C687" s="35">
        <v>39524</v>
      </c>
      <c r="D687" s="34">
        <v>10949</v>
      </c>
      <c r="E687" s="36">
        <v>4422</v>
      </c>
    </row>
    <row r="688" spans="1:5">
      <c r="A688" s="34" t="s">
        <v>322</v>
      </c>
      <c r="B688" s="34" t="s">
        <v>178</v>
      </c>
      <c r="C688" s="35">
        <v>39525</v>
      </c>
      <c r="D688" s="34">
        <v>10928</v>
      </c>
      <c r="E688" s="36">
        <v>137.5</v>
      </c>
    </row>
    <row r="689" spans="1:5">
      <c r="A689" s="34" t="s">
        <v>321</v>
      </c>
      <c r="B689" s="34" t="s">
        <v>323</v>
      </c>
      <c r="C689" s="35">
        <v>39525</v>
      </c>
      <c r="D689" s="34">
        <v>10942</v>
      </c>
      <c r="E689" s="36">
        <v>560</v>
      </c>
    </row>
    <row r="690" spans="1:5">
      <c r="A690" s="34" t="s">
        <v>322</v>
      </c>
      <c r="B690" s="34" t="s">
        <v>20</v>
      </c>
      <c r="C690" s="35">
        <v>39525</v>
      </c>
      <c r="D690" s="34">
        <v>10912</v>
      </c>
      <c r="E690" s="36">
        <v>6200.55</v>
      </c>
    </row>
    <row r="691" spans="1:5">
      <c r="A691" s="34" t="s">
        <v>322</v>
      </c>
      <c r="B691" s="34" t="s">
        <v>25</v>
      </c>
      <c r="C691" s="35">
        <v>39525</v>
      </c>
      <c r="D691" s="34">
        <v>10936</v>
      </c>
      <c r="E691" s="36">
        <v>456</v>
      </c>
    </row>
    <row r="692" spans="1:5">
      <c r="A692" s="34" t="s">
        <v>322</v>
      </c>
      <c r="B692" s="34" t="s">
        <v>176</v>
      </c>
      <c r="C692" s="35">
        <v>39525</v>
      </c>
      <c r="D692" s="34">
        <v>10930</v>
      </c>
      <c r="E692" s="36">
        <v>2255.5</v>
      </c>
    </row>
    <row r="693" spans="1:5">
      <c r="A693" s="34" t="s">
        <v>322</v>
      </c>
      <c r="B693" s="34" t="s">
        <v>176</v>
      </c>
      <c r="C693" s="35">
        <v>39525</v>
      </c>
      <c r="D693" s="34">
        <v>10935</v>
      </c>
      <c r="E693" s="36">
        <v>619.5</v>
      </c>
    </row>
    <row r="694" spans="1:5">
      <c r="A694" s="34" t="s">
        <v>322</v>
      </c>
      <c r="B694" s="34" t="s">
        <v>176</v>
      </c>
      <c r="C694" s="35">
        <v>39525</v>
      </c>
      <c r="D694" s="34">
        <v>10945</v>
      </c>
      <c r="E694" s="36">
        <v>245</v>
      </c>
    </row>
    <row r="695" spans="1:5">
      <c r="A695" s="34" t="s">
        <v>322</v>
      </c>
      <c r="B695" s="34" t="s">
        <v>178</v>
      </c>
      <c r="C695" s="35">
        <v>39526</v>
      </c>
      <c r="D695" s="34">
        <v>10946</v>
      </c>
      <c r="E695" s="36">
        <v>1407.5</v>
      </c>
    </row>
    <row r="696" spans="1:5">
      <c r="A696" s="34" t="s">
        <v>322</v>
      </c>
      <c r="B696" s="34" t="s">
        <v>25</v>
      </c>
      <c r="C696" s="35">
        <v>39526</v>
      </c>
      <c r="D696" s="34">
        <v>10948</v>
      </c>
      <c r="E696" s="36">
        <v>2362.25</v>
      </c>
    </row>
    <row r="697" spans="1:5">
      <c r="A697" s="34" t="s">
        <v>322</v>
      </c>
      <c r="B697" s="34" t="s">
        <v>176</v>
      </c>
      <c r="C697" s="35">
        <v>39526</v>
      </c>
      <c r="D697" s="34">
        <v>10931</v>
      </c>
      <c r="E697" s="36">
        <v>799.2</v>
      </c>
    </row>
    <row r="698" spans="1:5">
      <c r="A698" s="34" t="s">
        <v>322</v>
      </c>
      <c r="B698" s="34" t="s">
        <v>176</v>
      </c>
      <c r="C698" s="35">
        <v>39526</v>
      </c>
      <c r="D698" s="34">
        <v>10943</v>
      </c>
      <c r="E698" s="36">
        <v>711</v>
      </c>
    </row>
    <row r="699" spans="1:5">
      <c r="A699" s="34" t="s">
        <v>321</v>
      </c>
      <c r="B699" s="34" t="s">
        <v>324</v>
      </c>
      <c r="C699" s="35">
        <v>39527</v>
      </c>
      <c r="D699" s="34">
        <v>10954</v>
      </c>
      <c r="E699" s="36">
        <v>1659.53</v>
      </c>
    </row>
    <row r="700" spans="1:5">
      <c r="A700" s="34" t="s">
        <v>322</v>
      </c>
      <c r="B700" s="34" t="s">
        <v>325</v>
      </c>
      <c r="C700" s="35">
        <v>39527</v>
      </c>
      <c r="D700" s="34">
        <v>10955</v>
      </c>
      <c r="E700" s="36">
        <v>74.400000000000006</v>
      </c>
    </row>
    <row r="701" spans="1:5">
      <c r="A701" s="34" t="s">
        <v>321</v>
      </c>
      <c r="B701" s="34" t="s">
        <v>326</v>
      </c>
      <c r="C701" s="35">
        <v>39527</v>
      </c>
      <c r="D701" s="34">
        <v>10941</v>
      </c>
      <c r="E701" s="36">
        <v>4011.75</v>
      </c>
    </row>
    <row r="702" spans="1:5">
      <c r="A702" s="34" t="s">
        <v>321</v>
      </c>
      <c r="B702" s="34" t="s">
        <v>187</v>
      </c>
      <c r="C702" s="35">
        <v>39527</v>
      </c>
      <c r="D702" s="34">
        <v>10956</v>
      </c>
      <c r="E702" s="36">
        <v>677</v>
      </c>
    </row>
    <row r="703" spans="1:5">
      <c r="A703" s="34" t="s">
        <v>322</v>
      </c>
      <c r="B703" s="34" t="s">
        <v>325</v>
      </c>
      <c r="C703" s="35">
        <v>39530</v>
      </c>
      <c r="D703" s="34">
        <v>10940</v>
      </c>
      <c r="E703" s="36">
        <v>360</v>
      </c>
    </row>
    <row r="704" spans="1:5">
      <c r="A704" s="34" t="s">
        <v>322</v>
      </c>
      <c r="B704" s="34" t="s">
        <v>325</v>
      </c>
      <c r="C704" s="35">
        <v>39530</v>
      </c>
      <c r="D704" s="34">
        <v>10962</v>
      </c>
      <c r="E704" s="36">
        <v>3584</v>
      </c>
    </row>
    <row r="705" spans="1:5">
      <c r="A705" s="34" t="s">
        <v>322</v>
      </c>
      <c r="B705" s="34" t="s">
        <v>178</v>
      </c>
      <c r="C705" s="35">
        <v>39530</v>
      </c>
      <c r="D705" s="34">
        <v>10950</v>
      </c>
      <c r="E705" s="36">
        <v>110</v>
      </c>
    </row>
    <row r="706" spans="1:5">
      <c r="A706" s="34" t="s">
        <v>321</v>
      </c>
      <c r="B706" s="34" t="s">
        <v>187</v>
      </c>
      <c r="C706" s="35">
        <v>39530</v>
      </c>
      <c r="D706" s="34">
        <v>10959</v>
      </c>
      <c r="E706" s="36">
        <v>131.75</v>
      </c>
    </row>
    <row r="707" spans="1:5">
      <c r="A707" s="34" t="s">
        <v>322</v>
      </c>
      <c r="B707" s="34" t="s">
        <v>325</v>
      </c>
      <c r="C707" s="35">
        <v>39531</v>
      </c>
      <c r="D707" s="34">
        <v>10932</v>
      </c>
      <c r="E707" s="36">
        <v>1788.63</v>
      </c>
    </row>
    <row r="708" spans="1:5">
      <c r="A708" s="34" t="s">
        <v>322</v>
      </c>
      <c r="B708" s="34" t="s">
        <v>178</v>
      </c>
      <c r="C708" s="35">
        <v>39531</v>
      </c>
      <c r="D708" s="34">
        <v>10952</v>
      </c>
      <c r="E708" s="36">
        <v>471.2</v>
      </c>
    </row>
    <row r="709" spans="1:5">
      <c r="A709" s="34" t="s">
        <v>322</v>
      </c>
      <c r="B709" s="34" t="s">
        <v>25</v>
      </c>
      <c r="C709" s="35">
        <v>39531</v>
      </c>
      <c r="D709" s="34">
        <v>10964</v>
      </c>
      <c r="E709" s="36">
        <v>2052.5</v>
      </c>
    </row>
    <row r="710" spans="1:5">
      <c r="A710" s="34" t="s">
        <v>321</v>
      </c>
      <c r="B710" s="34" t="s">
        <v>323</v>
      </c>
      <c r="C710" s="35">
        <v>39532</v>
      </c>
      <c r="D710" s="34">
        <v>10953</v>
      </c>
      <c r="E710" s="36">
        <v>4441.25</v>
      </c>
    </row>
    <row r="711" spans="1:5">
      <c r="A711" s="34" t="s">
        <v>321</v>
      </c>
      <c r="B711" s="34" t="s">
        <v>323</v>
      </c>
      <c r="C711" s="35">
        <v>39533</v>
      </c>
      <c r="D711" s="34">
        <v>10963</v>
      </c>
      <c r="E711" s="36">
        <v>57.8</v>
      </c>
    </row>
    <row r="712" spans="1:5">
      <c r="A712" s="34" t="s">
        <v>322</v>
      </c>
      <c r="B712" s="34" t="s">
        <v>176</v>
      </c>
      <c r="C712" s="35">
        <v>39533</v>
      </c>
      <c r="D712" s="34">
        <v>10972</v>
      </c>
      <c r="E712" s="36">
        <v>251.5</v>
      </c>
    </row>
    <row r="713" spans="1:5">
      <c r="A713" s="34" t="s">
        <v>322</v>
      </c>
      <c r="B713" s="34" t="s">
        <v>325</v>
      </c>
      <c r="C713" s="35">
        <v>39534</v>
      </c>
      <c r="D713" s="34">
        <v>10957</v>
      </c>
      <c r="E713" s="36">
        <v>1762.7</v>
      </c>
    </row>
    <row r="714" spans="1:5">
      <c r="A714" s="34" t="s">
        <v>322</v>
      </c>
      <c r="B714" s="34" t="s">
        <v>178</v>
      </c>
      <c r="C714" s="35">
        <v>39534</v>
      </c>
      <c r="D714" s="34">
        <v>10975</v>
      </c>
      <c r="E714" s="36">
        <v>717.5</v>
      </c>
    </row>
    <row r="715" spans="1:5">
      <c r="A715" s="34" t="s">
        <v>321</v>
      </c>
      <c r="B715" s="34" t="s">
        <v>326</v>
      </c>
      <c r="C715" s="35">
        <v>39534</v>
      </c>
      <c r="D715" s="34">
        <v>10958</v>
      </c>
      <c r="E715" s="36">
        <v>781</v>
      </c>
    </row>
    <row r="716" spans="1:5">
      <c r="A716" s="34" t="s">
        <v>321</v>
      </c>
      <c r="B716" s="34" t="s">
        <v>187</v>
      </c>
      <c r="C716" s="35">
        <v>39534</v>
      </c>
      <c r="D716" s="34">
        <v>10973</v>
      </c>
      <c r="E716" s="36">
        <v>291.55</v>
      </c>
    </row>
    <row r="717" spans="1:5">
      <c r="A717" s="34" t="s">
        <v>322</v>
      </c>
      <c r="B717" s="34" t="s">
        <v>325</v>
      </c>
      <c r="C717" s="35">
        <v>39537</v>
      </c>
      <c r="D717" s="34">
        <v>10961</v>
      </c>
      <c r="E717" s="36">
        <v>1119.9000000000001</v>
      </c>
    </row>
    <row r="718" spans="1:5">
      <c r="A718" s="34" t="s">
        <v>322</v>
      </c>
      <c r="B718" s="34" t="s">
        <v>178</v>
      </c>
      <c r="C718" s="35">
        <v>39537</v>
      </c>
      <c r="D718" s="34">
        <v>10969</v>
      </c>
      <c r="E718" s="36">
        <v>108</v>
      </c>
    </row>
    <row r="719" spans="1:5">
      <c r="A719" s="34" t="s">
        <v>321</v>
      </c>
      <c r="B719" s="34" t="s">
        <v>187</v>
      </c>
      <c r="C719" s="35">
        <v>39537</v>
      </c>
      <c r="D719" s="34">
        <v>10965</v>
      </c>
      <c r="E719" s="36">
        <v>848</v>
      </c>
    </row>
    <row r="720" spans="1:5">
      <c r="A720" s="34" t="s">
        <v>322</v>
      </c>
      <c r="B720" s="34" t="s">
        <v>325</v>
      </c>
      <c r="C720" s="35">
        <v>39538</v>
      </c>
      <c r="D720" s="34">
        <v>10979</v>
      </c>
      <c r="E720" s="36">
        <v>4813.5</v>
      </c>
    </row>
    <row r="721" spans="1:5">
      <c r="A721" s="34" t="s">
        <v>322</v>
      </c>
      <c r="B721" s="34" t="s">
        <v>178</v>
      </c>
      <c r="C721" s="35">
        <v>39539</v>
      </c>
      <c r="D721" s="34">
        <v>10968</v>
      </c>
      <c r="E721" s="36">
        <v>1408</v>
      </c>
    </row>
    <row r="722" spans="1:5">
      <c r="A722" s="34" t="s">
        <v>322</v>
      </c>
      <c r="B722" s="34" t="s">
        <v>178</v>
      </c>
      <c r="C722" s="35">
        <v>39540</v>
      </c>
      <c r="D722" s="34">
        <v>10981</v>
      </c>
      <c r="E722" s="36">
        <v>15810</v>
      </c>
    </row>
    <row r="723" spans="1:5">
      <c r="A723" s="34" t="s">
        <v>322</v>
      </c>
      <c r="B723" s="34" t="s">
        <v>20</v>
      </c>
      <c r="C723" s="35">
        <v>39540</v>
      </c>
      <c r="D723" s="34">
        <v>10967</v>
      </c>
      <c r="E723" s="36">
        <v>910.4</v>
      </c>
    </row>
    <row r="724" spans="1:5">
      <c r="A724" s="34" t="s">
        <v>322</v>
      </c>
      <c r="B724" s="34" t="s">
        <v>20</v>
      </c>
      <c r="C724" s="35">
        <v>39540</v>
      </c>
      <c r="D724" s="34">
        <v>10971</v>
      </c>
      <c r="E724" s="36">
        <v>1733.06</v>
      </c>
    </row>
    <row r="725" spans="1:5">
      <c r="A725" s="34" t="s">
        <v>322</v>
      </c>
      <c r="B725" s="34" t="s">
        <v>20</v>
      </c>
      <c r="C725" s="35">
        <v>39540</v>
      </c>
      <c r="D725" s="34">
        <v>10985</v>
      </c>
      <c r="E725" s="36">
        <v>2023.38</v>
      </c>
    </row>
    <row r="726" spans="1:5">
      <c r="A726" s="34" t="s">
        <v>322</v>
      </c>
      <c r="B726" s="34" t="s">
        <v>20</v>
      </c>
      <c r="C726" s="35">
        <v>39540</v>
      </c>
      <c r="D726" s="34">
        <v>10989</v>
      </c>
      <c r="E726" s="36">
        <v>1353.6</v>
      </c>
    </row>
    <row r="727" spans="1:5">
      <c r="A727" s="34" t="s">
        <v>322</v>
      </c>
      <c r="B727" s="34" t="s">
        <v>178</v>
      </c>
      <c r="C727" s="35">
        <v>39541</v>
      </c>
      <c r="D727" s="34">
        <v>10976</v>
      </c>
      <c r="E727" s="36">
        <v>912</v>
      </c>
    </row>
    <row r="728" spans="1:5">
      <c r="A728" s="34" t="s">
        <v>322</v>
      </c>
      <c r="B728" s="34" t="s">
        <v>178</v>
      </c>
      <c r="C728" s="35">
        <v>39541</v>
      </c>
      <c r="D728" s="34">
        <v>10984</v>
      </c>
      <c r="E728" s="36">
        <v>1809.75</v>
      </c>
    </row>
    <row r="729" spans="1:5">
      <c r="A729" s="34" t="s">
        <v>322</v>
      </c>
      <c r="B729" s="34" t="s">
        <v>178</v>
      </c>
      <c r="C729" s="35">
        <v>39541</v>
      </c>
      <c r="D729" s="34">
        <v>10992</v>
      </c>
      <c r="E729" s="36">
        <v>69.599999999999994</v>
      </c>
    </row>
    <row r="730" spans="1:5">
      <c r="A730" s="34" t="s">
        <v>322</v>
      </c>
      <c r="B730" s="34" t="s">
        <v>25</v>
      </c>
      <c r="C730" s="35">
        <v>39541</v>
      </c>
      <c r="D730" s="34">
        <v>10974</v>
      </c>
      <c r="E730" s="36">
        <v>439</v>
      </c>
    </row>
    <row r="731" spans="1:5">
      <c r="A731" s="34" t="s">
        <v>322</v>
      </c>
      <c r="B731" s="34" t="s">
        <v>325</v>
      </c>
      <c r="C731" s="35">
        <v>39544</v>
      </c>
      <c r="D731" s="34">
        <v>10987</v>
      </c>
      <c r="E731" s="36">
        <v>2772</v>
      </c>
    </row>
    <row r="732" spans="1:5">
      <c r="A732" s="34" t="s">
        <v>322</v>
      </c>
      <c r="B732" s="34" t="s">
        <v>178</v>
      </c>
      <c r="C732" s="35">
        <v>39544</v>
      </c>
      <c r="D732" s="34">
        <v>10995</v>
      </c>
      <c r="E732" s="36">
        <v>1196</v>
      </c>
    </row>
    <row r="733" spans="1:5">
      <c r="A733" s="34" t="s">
        <v>322</v>
      </c>
      <c r="B733" s="34" t="s">
        <v>20</v>
      </c>
      <c r="C733" s="35">
        <v>39544</v>
      </c>
      <c r="D733" s="34">
        <v>10983</v>
      </c>
      <c r="E733" s="36">
        <v>720.9</v>
      </c>
    </row>
    <row r="734" spans="1:5">
      <c r="A734" s="34" t="s">
        <v>322</v>
      </c>
      <c r="B734" s="34" t="s">
        <v>178</v>
      </c>
      <c r="C734" s="35">
        <v>39545</v>
      </c>
      <c r="D734" s="34">
        <v>10991</v>
      </c>
      <c r="E734" s="36">
        <v>2296</v>
      </c>
    </row>
    <row r="735" spans="1:5">
      <c r="A735" s="34" t="s">
        <v>321</v>
      </c>
      <c r="B735" s="34" t="s">
        <v>323</v>
      </c>
      <c r="C735" s="35">
        <v>39545</v>
      </c>
      <c r="D735" s="34">
        <v>10951</v>
      </c>
      <c r="E735" s="36">
        <v>458.74</v>
      </c>
    </row>
    <row r="736" spans="1:5">
      <c r="A736" s="34" t="s">
        <v>322</v>
      </c>
      <c r="B736" s="34" t="s">
        <v>20</v>
      </c>
      <c r="C736" s="35">
        <v>39545</v>
      </c>
      <c r="D736" s="34">
        <v>10990</v>
      </c>
      <c r="E736" s="36">
        <v>4288.8500000000004</v>
      </c>
    </row>
    <row r="737" spans="1:5">
      <c r="A737" s="34" t="s">
        <v>322</v>
      </c>
      <c r="B737" s="34" t="s">
        <v>20</v>
      </c>
      <c r="C737" s="35">
        <v>39546</v>
      </c>
      <c r="D737" s="34">
        <v>10982</v>
      </c>
      <c r="E737" s="36">
        <v>1014</v>
      </c>
    </row>
    <row r="738" spans="1:5">
      <c r="A738" s="34" t="s">
        <v>322</v>
      </c>
      <c r="B738" s="34" t="s">
        <v>25</v>
      </c>
      <c r="C738" s="35">
        <v>39546</v>
      </c>
      <c r="D738" s="34">
        <v>10924</v>
      </c>
      <c r="E738" s="36">
        <v>1835.7</v>
      </c>
    </row>
    <row r="739" spans="1:5">
      <c r="A739" s="34" t="s">
        <v>322</v>
      </c>
      <c r="B739" s="34" t="s">
        <v>25</v>
      </c>
      <c r="C739" s="35">
        <v>39546</v>
      </c>
      <c r="D739" s="34">
        <v>10960</v>
      </c>
      <c r="E739" s="36">
        <v>265.35000000000002</v>
      </c>
    </row>
    <row r="740" spans="1:5">
      <c r="A740" s="34" t="s">
        <v>322</v>
      </c>
      <c r="B740" s="34" t="s">
        <v>25</v>
      </c>
      <c r="C740" s="35">
        <v>39546</v>
      </c>
      <c r="D740" s="34">
        <v>11003</v>
      </c>
      <c r="E740" s="36">
        <v>326</v>
      </c>
    </row>
    <row r="741" spans="1:5">
      <c r="A741" s="34" t="s">
        <v>322</v>
      </c>
      <c r="B741" s="34" t="s">
        <v>176</v>
      </c>
      <c r="C741" s="35">
        <v>39546</v>
      </c>
      <c r="D741" s="34">
        <v>10927</v>
      </c>
      <c r="E741" s="36">
        <v>800</v>
      </c>
    </row>
    <row r="742" spans="1:5">
      <c r="A742" s="34" t="s">
        <v>322</v>
      </c>
      <c r="B742" s="34" t="s">
        <v>176</v>
      </c>
      <c r="C742" s="35">
        <v>39546</v>
      </c>
      <c r="D742" s="34">
        <v>10966</v>
      </c>
      <c r="E742" s="36">
        <v>1098.46</v>
      </c>
    </row>
    <row r="743" spans="1:5">
      <c r="A743" s="34" t="s">
        <v>322</v>
      </c>
      <c r="B743" s="34" t="s">
        <v>20</v>
      </c>
      <c r="C743" s="35">
        <v>39547</v>
      </c>
      <c r="D743" s="34">
        <v>10994</v>
      </c>
      <c r="E743" s="36">
        <v>940.5</v>
      </c>
    </row>
    <row r="744" spans="1:5">
      <c r="A744" s="34" t="s">
        <v>322</v>
      </c>
      <c r="B744" s="34" t="s">
        <v>325</v>
      </c>
      <c r="C744" s="35">
        <v>39548</v>
      </c>
      <c r="D744" s="34">
        <v>10977</v>
      </c>
      <c r="E744" s="36">
        <v>2233</v>
      </c>
    </row>
    <row r="745" spans="1:5">
      <c r="A745" s="34" t="s">
        <v>322</v>
      </c>
      <c r="B745" s="34" t="s">
        <v>20</v>
      </c>
      <c r="C745" s="35">
        <v>39548</v>
      </c>
      <c r="D745" s="34">
        <v>11005</v>
      </c>
      <c r="E745" s="36">
        <v>586</v>
      </c>
    </row>
    <row r="746" spans="1:5">
      <c r="A746" s="34" t="s">
        <v>322</v>
      </c>
      <c r="B746" s="34" t="s">
        <v>20</v>
      </c>
      <c r="C746" s="35">
        <v>39548</v>
      </c>
      <c r="D746" s="34">
        <v>11009</v>
      </c>
      <c r="E746" s="36">
        <v>616.5</v>
      </c>
    </row>
    <row r="747" spans="1:5">
      <c r="A747" s="34" t="s">
        <v>322</v>
      </c>
      <c r="B747" s="34" t="s">
        <v>20</v>
      </c>
      <c r="C747" s="35">
        <v>39548</v>
      </c>
      <c r="D747" s="34">
        <v>11013</v>
      </c>
      <c r="E747" s="36">
        <v>361</v>
      </c>
    </row>
    <row r="748" spans="1:5">
      <c r="A748" s="34" t="s">
        <v>321</v>
      </c>
      <c r="B748" s="34" t="s">
        <v>326</v>
      </c>
      <c r="C748" s="35">
        <v>39548</v>
      </c>
      <c r="D748" s="34">
        <v>10993</v>
      </c>
      <c r="E748" s="36">
        <v>4895.4399999999996</v>
      </c>
    </row>
    <row r="749" spans="1:5">
      <c r="A749" s="34" t="s">
        <v>322</v>
      </c>
      <c r="B749" s="34" t="s">
        <v>25</v>
      </c>
      <c r="C749" s="35">
        <v>39548</v>
      </c>
      <c r="D749" s="34">
        <v>10988</v>
      </c>
      <c r="E749" s="36">
        <v>3574.8</v>
      </c>
    </row>
    <row r="750" spans="1:5">
      <c r="A750" s="34" t="s">
        <v>322</v>
      </c>
      <c r="B750" s="34" t="s">
        <v>176</v>
      </c>
      <c r="C750" s="35">
        <v>39548</v>
      </c>
      <c r="D750" s="34">
        <v>10996</v>
      </c>
      <c r="E750" s="36">
        <v>560</v>
      </c>
    </row>
    <row r="751" spans="1:5">
      <c r="A751" s="34" t="s">
        <v>321</v>
      </c>
      <c r="B751" s="34" t="s">
        <v>187</v>
      </c>
      <c r="C751" s="35">
        <v>39548</v>
      </c>
      <c r="D751" s="34">
        <v>10999</v>
      </c>
      <c r="E751" s="36">
        <v>1197.95</v>
      </c>
    </row>
    <row r="752" spans="1:5">
      <c r="A752" s="34" t="s">
        <v>322</v>
      </c>
      <c r="B752" s="34" t="s">
        <v>325</v>
      </c>
      <c r="C752" s="35">
        <v>39551</v>
      </c>
      <c r="D752" s="34">
        <v>10997</v>
      </c>
      <c r="E752" s="36">
        <v>1885</v>
      </c>
    </row>
    <row r="753" spans="1:5">
      <c r="A753" s="34" t="s">
        <v>322</v>
      </c>
      <c r="B753" s="34" t="s">
        <v>325</v>
      </c>
      <c r="C753" s="35">
        <v>39551</v>
      </c>
      <c r="D753" s="34">
        <v>11007</v>
      </c>
      <c r="E753" s="36">
        <v>2633.9</v>
      </c>
    </row>
    <row r="754" spans="1:5">
      <c r="A754" s="34" t="s">
        <v>321</v>
      </c>
      <c r="B754" s="34" t="s">
        <v>323</v>
      </c>
      <c r="C754" s="35">
        <v>39551</v>
      </c>
      <c r="D754" s="34">
        <v>11016</v>
      </c>
      <c r="E754" s="36">
        <v>491.5</v>
      </c>
    </row>
    <row r="755" spans="1:5">
      <c r="A755" s="34" t="s">
        <v>322</v>
      </c>
      <c r="B755" s="34" t="s">
        <v>25</v>
      </c>
      <c r="C755" s="35">
        <v>39551</v>
      </c>
      <c r="D755" s="34">
        <v>11011</v>
      </c>
      <c r="E755" s="36">
        <v>933.5</v>
      </c>
    </row>
    <row r="756" spans="1:5">
      <c r="A756" s="34" t="s">
        <v>322</v>
      </c>
      <c r="B756" s="34" t="s">
        <v>20</v>
      </c>
      <c r="C756" s="35">
        <v>39552</v>
      </c>
      <c r="D756" s="34">
        <v>11000</v>
      </c>
      <c r="E756" s="36">
        <v>903.75</v>
      </c>
    </row>
    <row r="757" spans="1:5">
      <c r="A757" s="34" t="s">
        <v>322</v>
      </c>
      <c r="B757" s="34" t="s">
        <v>20</v>
      </c>
      <c r="C757" s="35">
        <v>39552</v>
      </c>
      <c r="D757" s="34">
        <v>11001</v>
      </c>
      <c r="E757" s="36">
        <v>2769</v>
      </c>
    </row>
    <row r="758" spans="1:5">
      <c r="A758" s="34" t="s">
        <v>322</v>
      </c>
      <c r="B758" s="34" t="s">
        <v>20</v>
      </c>
      <c r="C758" s="35">
        <v>39553</v>
      </c>
      <c r="D758" s="34">
        <v>11014</v>
      </c>
      <c r="E758" s="36">
        <v>243.18</v>
      </c>
    </row>
    <row r="759" spans="1:5">
      <c r="A759" s="34" t="s">
        <v>322</v>
      </c>
      <c r="B759" s="34" t="s">
        <v>25</v>
      </c>
      <c r="C759" s="35">
        <v>39553</v>
      </c>
      <c r="D759" s="34">
        <v>11006</v>
      </c>
      <c r="E759" s="36">
        <v>329.69</v>
      </c>
    </row>
    <row r="760" spans="1:5">
      <c r="A760" s="34" t="s">
        <v>322</v>
      </c>
      <c r="B760" s="34" t="s">
        <v>20</v>
      </c>
      <c r="C760" s="35">
        <v>39554</v>
      </c>
      <c r="D760" s="34">
        <v>11020</v>
      </c>
      <c r="E760" s="36">
        <v>632.4</v>
      </c>
    </row>
    <row r="761" spans="1:5">
      <c r="A761" s="34" t="s">
        <v>322</v>
      </c>
      <c r="B761" s="34" t="s">
        <v>176</v>
      </c>
      <c r="C761" s="35">
        <v>39554</v>
      </c>
      <c r="D761" s="34">
        <v>11002</v>
      </c>
      <c r="E761" s="36">
        <v>1811.1</v>
      </c>
    </row>
    <row r="762" spans="1:5">
      <c r="A762" s="34" t="s">
        <v>322</v>
      </c>
      <c r="B762" s="34" t="s">
        <v>176</v>
      </c>
      <c r="C762" s="35">
        <v>39554</v>
      </c>
      <c r="D762" s="34">
        <v>11018</v>
      </c>
      <c r="E762" s="36">
        <v>1575</v>
      </c>
    </row>
    <row r="763" spans="1:5">
      <c r="A763" s="34" t="s">
        <v>322</v>
      </c>
      <c r="B763" s="34" t="s">
        <v>325</v>
      </c>
      <c r="C763" s="35">
        <v>39555</v>
      </c>
      <c r="D763" s="34">
        <v>10998</v>
      </c>
      <c r="E763" s="36">
        <v>686</v>
      </c>
    </row>
    <row r="764" spans="1:5">
      <c r="A764" s="34" t="s">
        <v>322</v>
      </c>
      <c r="B764" s="34" t="s">
        <v>178</v>
      </c>
      <c r="C764" s="35">
        <v>39555</v>
      </c>
      <c r="D764" s="34">
        <v>11012</v>
      </c>
      <c r="E764" s="36">
        <v>2825.3</v>
      </c>
    </row>
    <row r="765" spans="1:5">
      <c r="A765" s="34" t="s">
        <v>322</v>
      </c>
      <c r="B765" s="34" t="s">
        <v>176</v>
      </c>
      <c r="C765" s="35">
        <v>39555</v>
      </c>
      <c r="D765" s="34">
        <v>10980</v>
      </c>
      <c r="E765" s="36">
        <v>248</v>
      </c>
    </row>
    <row r="766" spans="1:5">
      <c r="A766" s="34" t="s">
        <v>322</v>
      </c>
      <c r="B766" s="34" t="s">
        <v>178</v>
      </c>
      <c r="C766" s="35">
        <v>39558</v>
      </c>
      <c r="D766" s="34">
        <v>11027</v>
      </c>
      <c r="E766" s="36">
        <v>877.72</v>
      </c>
    </row>
    <row r="767" spans="1:5">
      <c r="A767" s="34" t="s">
        <v>321</v>
      </c>
      <c r="B767" s="34" t="s">
        <v>323</v>
      </c>
      <c r="C767" s="35">
        <v>39558</v>
      </c>
      <c r="D767" s="34">
        <v>11017</v>
      </c>
      <c r="E767" s="36">
        <v>6750</v>
      </c>
    </row>
    <row r="768" spans="1:5">
      <c r="A768" s="34" t="s">
        <v>322</v>
      </c>
      <c r="B768" s="34" t="s">
        <v>20</v>
      </c>
      <c r="C768" s="35">
        <v>39558</v>
      </c>
      <c r="D768" s="34">
        <v>11015</v>
      </c>
      <c r="E768" s="36">
        <v>622.35</v>
      </c>
    </row>
    <row r="769" spans="1:5">
      <c r="A769" s="34" t="s">
        <v>322</v>
      </c>
      <c r="B769" s="34" t="s">
        <v>25</v>
      </c>
      <c r="C769" s="35">
        <v>39558</v>
      </c>
      <c r="D769" s="34">
        <v>11004</v>
      </c>
      <c r="E769" s="36">
        <v>295.38</v>
      </c>
    </row>
    <row r="770" spans="1:5">
      <c r="A770" s="34" t="s">
        <v>322</v>
      </c>
      <c r="B770" s="34" t="s">
        <v>176</v>
      </c>
      <c r="C770" s="35">
        <v>39558</v>
      </c>
      <c r="D770" s="34">
        <v>11024</v>
      </c>
      <c r="E770" s="36">
        <v>1966.81</v>
      </c>
    </row>
    <row r="771" spans="1:5">
      <c r="A771" s="34" t="s">
        <v>322</v>
      </c>
      <c r="B771" s="34" t="s">
        <v>325</v>
      </c>
      <c r="C771" s="35">
        <v>39559</v>
      </c>
      <c r="D771" s="34">
        <v>10986</v>
      </c>
      <c r="E771" s="36">
        <v>2220</v>
      </c>
    </row>
    <row r="772" spans="1:5">
      <c r="A772" s="34" t="s">
        <v>322</v>
      </c>
      <c r="B772" s="34" t="s">
        <v>20</v>
      </c>
      <c r="C772" s="35">
        <v>39559</v>
      </c>
      <c r="D772" s="34">
        <v>11010</v>
      </c>
      <c r="E772" s="36">
        <v>645</v>
      </c>
    </row>
    <row r="773" spans="1:5">
      <c r="A773" s="34" t="s">
        <v>322</v>
      </c>
      <c r="B773" s="34" t="s">
        <v>25</v>
      </c>
      <c r="C773" s="35">
        <v>39559</v>
      </c>
      <c r="D773" s="34">
        <v>11021</v>
      </c>
      <c r="E773" s="36">
        <v>6306.24</v>
      </c>
    </row>
    <row r="774" spans="1:5">
      <c r="A774" s="34" t="s">
        <v>322</v>
      </c>
      <c r="B774" s="34" t="s">
        <v>325</v>
      </c>
      <c r="C774" s="35">
        <v>39560</v>
      </c>
      <c r="D774" s="34">
        <v>11036</v>
      </c>
      <c r="E774" s="36">
        <v>1692</v>
      </c>
    </row>
    <row r="775" spans="1:5">
      <c r="A775" s="34" t="s">
        <v>322</v>
      </c>
      <c r="B775" s="34" t="s">
        <v>20</v>
      </c>
      <c r="C775" s="35">
        <v>39560</v>
      </c>
      <c r="D775" s="34">
        <v>11028</v>
      </c>
      <c r="E775" s="36">
        <v>2160</v>
      </c>
    </row>
    <row r="776" spans="1:5">
      <c r="A776" s="34" t="s">
        <v>321</v>
      </c>
      <c r="B776" s="34" t="s">
        <v>323</v>
      </c>
      <c r="C776" s="35">
        <v>39561</v>
      </c>
      <c r="D776" s="34">
        <v>10978</v>
      </c>
      <c r="E776" s="36">
        <v>1303.19</v>
      </c>
    </row>
    <row r="777" spans="1:5">
      <c r="A777" s="34" t="s">
        <v>322</v>
      </c>
      <c r="B777" s="34" t="s">
        <v>20</v>
      </c>
      <c r="C777" s="35">
        <v>39561</v>
      </c>
      <c r="D777" s="34">
        <v>11032</v>
      </c>
      <c r="E777" s="36">
        <v>8902.5</v>
      </c>
    </row>
    <row r="778" spans="1:5">
      <c r="A778" s="34" t="s">
        <v>321</v>
      </c>
      <c r="B778" s="34" t="s">
        <v>326</v>
      </c>
      <c r="C778" s="35">
        <v>39561</v>
      </c>
      <c r="D778" s="34">
        <v>11033</v>
      </c>
      <c r="E778" s="36">
        <v>3232.8</v>
      </c>
    </row>
    <row r="779" spans="1:5">
      <c r="A779" s="34" t="s">
        <v>322</v>
      </c>
      <c r="B779" s="34" t="s">
        <v>325</v>
      </c>
      <c r="C779" s="35">
        <v>39562</v>
      </c>
      <c r="D779" s="34">
        <v>11046</v>
      </c>
      <c r="E779" s="36">
        <v>1485.8</v>
      </c>
    </row>
    <row r="780" spans="1:5">
      <c r="A780" s="34" t="s">
        <v>322</v>
      </c>
      <c r="B780" s="34" t="s">
        <v>178</v>
      </c>
      <c r="C780" s="35">
        <v>39562</v>
      </c>
      <c r="D780" s="34">
        <v>11023</v>
      </c>
      <c r="E780" s="36">
        <v>1500</v>
      </c>
    </row>
    <row r="781" spans="1:5">
      <c r="A781" s="34" t="s">
        <v>321</v>
      </c>
      <c r="B781" s="34" t="s">
        <v>323</v>
      </c>
      <c r="C781" s="35">
        <v>39562</v>
      </c>
      <c r="D781" s="34">
        <v>10970</v>
      </c>
      <c r="E781" s="36">
        <v>224</v>
      </c>
    </row>
    <row r="782" spans="1:5">
      <c r="A782" s="34" t="s">
        <v>322</v>
      </c>
      <c r="B782" s="34" t="s">
        <v>20</v>
      </c>
      <c r="C782" s="35">
        <v>39562</v>
      </c>
      <c r="D782" s="34">
        <v>11035</v>
      </c>
      <c r="E782" s="36">
        <v>1754.5</v>
      </c>
    </row>
    <row r="783" spans="1:5">
      <c r="A783" s="34" t="s">
        <v>321</v>
      </c>
      <c r="B783" s="34" t="s">
        <v>187</v>
      </c>
      <c r="C783" s="35">
        <v>39562</v>
      </c>
      <c r="D783" s="34">
        <v>11025</v>
      </c>
      <c r="E783" s="36">
        <v>270</v>
      </c>
    </row>
    <row r="784" spans="1:5">
      <c r="A784" s="34" t="s">
        <v>321</v>
      </c>
      <c r="B784" s="34" t="s">
        <v>187</v>
      </c>
      <c r="C784" s="35">
        <v>39562</v>
      </c>
      <c r="D784" s="34">
        <v>11031</v>
      </c>
      <c r="E784" s="36">
        <v>2393.5</v>
      </c>
    </row>
    <row r="785" spans="1:5">
      <c r="A785" s="34" t="s">
        <v>322</v>
      </c>
      <c r="B785" s="34" t="s">
        <v>325</v>
      </c>
      <c r="C785" s="35">
        <v>39565</v>
      </c>
      <c r="D785" s="34">
        <v>11034</v>
      </c>
      <c r="E785" s="36">
        <v>539.4</v>
      </c>
    </row>
    <row r="786" spans="1:5">
      <c r="A786" s="34" t="s">
        <v>321</v>
      </c>
      <c r="B786" s="34" t="s">
        <v>326</v>
      </c>
      <c r="C786" s="35">
        <v>39565</v>
      </c>
      <c r="D786" s="34">
        <v>11030</v>
      </c>
      <c r="E786" s="36">
        <v>12615.05</v>
      </c>
    </row>
    <row r="787" spans="1:5">
      <c r="A787" s="34" t="s">
        <v>321</v>
      </c>
      <c r="B787" s="34" t="s">
        <v>326</v>
      </c>
      <c r="C787" s="35">
        <v>39565</v>
      </c>
      <c r="D787" s="34">
        <v>11037</v>
      </c>
      <c r="E787" s="36">
        <v>60</v>
      </c>
    </row>
    <row r="788" spans="1:5">
      <c r="A788" s="34" t="s">
        <v>322</v>
      </c>
      <c r="B788" s="34" t="s">
        <v>176</v>
      </c>
      <c r="C788" s="35">
        <v>39565</v>
      </c>
      <c r="D788" s="34">
        <v>11029</v>
      </c>
      <c r="E788" s="36">
        <v>1286.8</v>
      </c>
    </row>
    <row r="789" spans="1:5">
      <c r="A789" s="34" t="s">
        <v>322</v>
      </c>
      <c r="B789" s="34" t="s">
        <v>25</v>
      </c>
      <c r="C789" s="35">
        <v>39566</v>
      </c>
      <c r="D789" s="34">
        <v>11041</v>
      </c>
      <c r="E789" s="36">
        <v>1773</v>
      </c>
    </row>
    <row r="790" spans="1:5">
      <c r="A790" s="34" t="s">
        <v>322</v>
      </c>
      <c r="B790" s="34" t="s">
        <v>176</v>
      </c>
      <c r="C790" s="35">
        <v>39566</v>
      </c>
      <c r="D790" s="34">
        <v>11026</v>
      </c>
      <c r="E790" s="36">
        <v>1030</v>
      </c>
    </row>
    <row r="791" spans="1:5">
      <c r="A791" s="34" t="s">
        <v>321</v>
      </c>
      <c r="B791" s="34" t="s">
        <v>324</v>
      </c>
      <c r="C791" s="35">
        <v>39567</v>
      </c>
      <c r="D791" s="34">
        <v>11043</v>
      </c>
      <c r="E791" s="36">
        <v>210</v>
      </c>
    </row>
    <row r="792" spans="1:5">
      <c r="A792" s="34" t="s">
        <v>322</v>
      </c>
      <c r="B792" s="34" t="s">
        <v>20</v>
      </c>
      <c r="C792" s="35">
        <v>39567</v>
      </c>
      <c r="D792" s="34">
        <v>11053</v>
      </c>
      <c r="E792" s="36">
        <v>3055</v>
      </c>
    </row>
    <row r="793" spans="1:5">
      <c r="A793" s="34" t="s">
        <v>322</v>
      </c>
      <c r="B793" s="34" t="s">
        <v>178</v>
      </c>
      <c r="C793" s="35">
        <v>39568</v>
      </c>
      <c r="D793" s="34">
        <v>11038</v>
      </c>
      <c r="E793" s="36">
        <v>732.6</v>
      </c>
    </row>
    <row r="794" spans="1:5">
      <c r="A794" s="34" t="s">
        <v>321</v>
      </c>
      <c r="B794" s="34" t="s">
        <v>326</v>
      </c>
      <c r="C794" s="35">
        <v>39568</v>
      </c>
      <c r="D794" s="34">
        <v>11048</v>
      </c>
      <c r="E794" s="36">
        <v>525</v>
      </c>
    </row>
    <row r="795" spans="1:5">
      <c r="A795" s="34" t="s">
        <v>322</v>
      </c>
      <c r="B795" s="34" t="s">
        <v>325</v>
      </c>
      <c r="C795" s="35">
        <v>39569</v>
      </c>
      <c r="D795" s="34">
        <v>11056</v>
      </c>
      <c r="E795" s="36">
        <v>3740</v>
      </c>
    </row>
    <row r="796" spans="1:5">
      <c r="A796" s="34" t="s">
        <v>322</v>
      </c>
      <c r="B796" s="34" t="s">
        <v>20</v>
      </c>
      <c r="C796" s="35">
        <v>39569</v>
      </c>
      <c r="D796" s="34">
        <v>11042</v>
      </c>
      <c r="E796" s="36">
        <v>405.75</v>
      </c>
    </row>
    <row r="797" spans="1:5">
      <c r="A797" s="34" t="s">
        <v>321</v>
      </c>
      <c r="B797" s="34" t="s">
        <v>326</v>
      </c>
      <c r="C797" s="35">
        <v>39569</v>
      </c>
      <c r="D797" s="34">
        <v>11047</v>
      </c>
      <c r="E797" s="36">
        <v>817.87</v>
      </c>
    </row>
    <row r="798" spans="1:5">
      <c r="A798" s="34" t="s">
        <v>322</v>
      </c>
      <c r="B798" s="34" t="s">
        <v>25</v>
      </c>
      <c r="C798" s="35">
        <v>39569</v>
      </c>
      <c r="D798" s="34">
        <v>11052</v>
      </c>
      <c r="E798" s="36">
        <v>1332</v>
      </c>
    </row>
    <row r="799" spans="1:5">
      <c r="A799" s="34" t="s">
        <v>322</v>
      </c>
      <c r="B799" s="34" t="s">
        <v>25</v>
      </c>
      <c r="C799" s="35">
        <v>39569</v>
      </c>
      <c r="D799" s="34">
        <v>11057</v>
      </c>
      <c r="E799" s="36">
        <v>45</v>
      </c>
    </row>
    <row r="800" spans="1:5">
      <c r="A800" s="34" t="s">
        <v>322</v>
      </c>
      <c r="B800" s="34" t="s">
        <v>176</v>
      </c>
      <c r="C800" s="35">
        <v>39569</v>
      </c>
      <c r="D800" s="34">
        <v>11044</v>
      </c>
      <c r="E800" s="36">
        <v>591.6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3:C20"/>
  <sheetViews>
    <sheetView workbookViewId="0">
      <selection activeCell="A6" sqref="A6"/>
    </sheetView>
  </sheetViews>
  <sheetFormatPr defaultRowHeight="15"/>
  <cols>
    <col min="1" max="1" width="13" customWidth="1"/>
    <col min="2" max="2" width="20.5703125" bestFit="1" customWidth="1"/>
  </cols>
  <sheetData>
    <row r="3" spans="1:3">
      <c r="A3" s="37"/>
      <c r="B3" s="38"/>
      <c r="C3" s="39"/>
    </row>
    <row r="4" spans="1:3">
      <c r="A4" s="40"/>
      <c r="B4" s="41"/>
      <c r="C4" s="42"/>
    </row>
    <row r="5" spans="1:3">
      <c r="A5" s="40"/>
      <c r="B5" s="41"/>
      <c r="C5" s="42"/>
    </row>
    <row r="6" spans="1:3">
      <c r="A6" s="40"/>
      <c r="B6" s="41"/>
      <c r="C6" s="42"/>
    </row>
    <row r="7" spans="1:3">
      <c r="A7" s="40"/>
      <c r="B7" s="41"/>
      <c r="C7" s="42"/>
    </row>
    <row r="8" spans="1:3">
      <c r="A8" s="40"/>
      <c r="B8" s="41"/>
      <c r="C8" s="42"/>
    </row>
    <row r="9" spans="1:3">
      <c r="A9" s="40"/>
      <c r="B9" s="41"/>
      <c r="C9" s="42"/>
    </row>
    <row r="10" spans="1:3">
      <c r="A10" s="40"/>
      <c r="B10" s="41"/>
      <c r="C10" s="42"/>
    </row>
    <row r="11" spans="1:3">
      <c r="A11" s="40"/>
      <c r="B11" s="41"/>
      <c r="C11" s="42"/>
    </row>
    <row r="12" spans="1:3">
      <c r="A12" s="40"/>
      <c r="B12" s="41"/>
      <c r="C12" s="42"/>
    </row>
    <row r="13" spans="1:3">
      <c r="A13" s="40"/>
      <c r="B13" s="41"/>
      <c r="C13" s="42"/>
    </row>
    <row r="14" spans="1:3">
      <c r="A14" s="40"/>
      <c r="B14" s="41"/>
      <c r="C14" s="42"/>
    </row>
    <row r="15" spans="1:3">
      <c r="A15" s="40"/>
      <c r="B15" s="41"/>
      <c r="C15" s="42"/>
    </row>
    <row r="16" spans="1:3">
      <c r="A16" s="40"/>
      <c r="B16" s="41"/>
      <c r="C16" s="42"/>
    </row>
    <row r="17" spans="1:3">
      <c r="A17" s="40"/>
      <c r="B17" s="41"/>
      <c r="C17" s="42"/>
    </row>
    <row r="18" spans="1:3">
      <c r="A18" s="40"/>
      <c r="B18" s="41"/>
      <c r="C18" s="42"/>
    </row>
    <row r="19" spans="1:3">
      <c r="A19" s="40"/>
      <c r="B19" s="41"/>
      <c r="C19" s="42"/>
    </row>
    <row r="20" spans="1:3">
      <c r="A20" s="43"/>
      <c r="B20" s="44"/>
      <c r="C20" s="45"/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Sales Data</vt:lpstr>
      <vt:lpstr>Food &amp; Bev Sales Data</vt:lpstr>
      <vt:lpstr>Food &amp; Bev Sales PivotTable</vt:lpstr>
      <vt:lpstr>Employees Data</vt:lpstr>
      <vt:lpstr>Employees PivotTable</vt:lpstr>
      <vt:lpstr>Product Sales Data</vt:lpstr>
      <vt:lpstr>Product Sales PivotTable</vt:lpstr>
      <vt:lpstr>Order Data</vt:lpstr>
      <vt:lpstr>Order Data PivotTable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2009-07-28T16:11:23Z</dcterms:created>
  <dcterms:modified xsi:type="dcterms:W3CDTF">2009-07-28T16:11:27Z</dcterms:modified>
</cp:coreProperties>
</file>